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65401" windowWidth="10605" windowHeight="8085" tabRatio="856" activeTab="0"/>
  </bookViews>
  <sheets>
    <sheet name="Kopsavilkums" sheetId="1" r:id="rId1"/>
    <sheet name="DP-3" sheetId="2" r:id="rId2"/>
    <sheet name="DP-3-F1" sheetId="3" r:id="rId3"/>
    <sheet name="DP-3-F2" sheetId="4" r:id="rId4"/>
    <sheet name="DP-4" sheetId="5" r:id="rId5"/>
    <sheet name="DP-4-F1" sheetId="6" r:id="rId6"/>
    <sheet name="DP-4-F2" sheetId="7" r:id="rId7"/>
    <sheet name="ATŠ-5" sheetId="8" r:id="rId8"/>
    <sheet name="ATŠ-5-F1" sheetId="9" r:id="rId9"/>
    <sheet name="ATŠ-F2" sheetId="10" r:id="rId10"/>
    <sheet name="Snaiperis" sheetId="11" r:id="rId11"/>
    <sheet name="Snaiperis-F" sheetId="12" r:id="rId12"/>
    <sheet name="Bise" sheetId="13" r:id="rId13"/>
    <sheet name="Bise-F" sheetId="14" r:id="rId14"/>
  </sheets>
  <definedNames>
    <definedName name="_xlnm._FilterDatabase" localSheetId="7" hidden="1">'ATŠ-5'!$H$5:$H$71</definedName>
    <definedName name="_xlnm._FilterDatabase" localSheetId="12" hidden="1">'Bise'!$G$5:$G$42</definedName>
    <definedName name="_xlnm._FilterDatabase" localSheetId="10" hidden="1">'Snaiperis'!$G$5:$G$86</definedName>
    <definedName name="DAL" localSheetId="8">'ATŠ-5-F1'!$B$5:$P$12</definedName>
    <definedName name="DAL">#REF!</definedName>
    <definedName name="ORG_type">'DP-3'!$C$5:$C$144</definedName>
    <definedName name="_xlnm.Print_Area" localSheetId="7">'ATŠ-5'!$A$1:$M$74</definedName>
    <definedName name="_xlnm.Print_Area" localSheetId="13">'Bise-F'!$A$1:$J$16</definedName>
    <definedName name="_xlnm.Print_Area" localSheetId="10">'Snaiperis'!$A$1:$L$92</definedName>
    <definedName name="_xlnm.Print_Area" localSheetId="11">'Snaiperis-F'!$A$1:$P$16</definedName>
    <definedName name="_xlnm.Print_Titles" localSheetId="1">'DP-3'!$3:$3</definedName>
    <definedName name="_xlnm.Print_Titles" localSheetId="4">'DP-4'!$3:$3</definedName>
    <definedName name="Rezult">'DP-3'!$H$5:$H$144</definedName>
  </definedNames>
  <calcPr fullCalcOnLoad="1"/>
</workbook>
</file>

<file path=xl/sharedStrings.xml><?xml version="1.0" encoding="utf-8"?>
<sst xmlns="http://schemas.openxmlformats.org/spreadsheetml/2006/main" count="1391" uniqueCount="294">
  <si>
    <t>UZVĀRDS,VĀRDS</t>
  </si>
  <si>
    <t>DP-3</t>
  </si>
  <si>
    <t>DP-4</t>
  </si>
  <si>
    <t>BISE</t>
  </si>
  <si>
    <t>ATŠ-5</t>
  </si>
  <si>
    <t>Summa</t>
  </si>
  <si>
    <t>Komanda</t>
  </si>
  <si>
    <t>Komandu vingrinājumi</t>
  </si>
  <si>
    <t>Izslēgts no kopsummas</t>
  </si>
  <si>
    <t>Vieta</t>
  </si>
  <si>
    <t>B.Zavadskis</t>
  </si>
  <si>
    <t>Punkti</t>
  </si>
  <si>
    <t>Stāvus</t>
  </si>
  <si>
    <t>Ind.punkti</t>
  </si>
  <si>
    <t>Komandu rezultāti</t>
  </si>
  <si>
    <t>Kom.punkti</t>
  </si>
  <si>
    <t>UZVĀRDS VĀRDS</t>
  </si>
  <si>
    <t>ORG</t>
  </si>
  <si>
    <t>60 sek</t>
  </si>
  <si>
    <t>30 sek</t>
  </si>
  <si>
    <t>15 sek</t>
  </si>
  <si>
    <t>Celis</t>
  </si>
  <si>
    <t>G.Ignāts</t>
  </si>
  <si>
    <t>Sacensību galvenais tiesnesis, Starptautiskās kategorijas tiesnesis</t>
  </si>
  <si>
    <t>Snaiperis</t>
  </si>
  <si>
    <t>Par 1.-3.vietām + individuālie punkti</t>
  </si>
  <si>
    <t>Uzvārds, Vārds</t>
  </si>
  <si>
    <t>Kvalifikācijas summa</t>
  </si>
  <si>
    <t>summa</t>
  </si>
  <si>
    <t>Kopā</t>
  </si>
  <si>
    <t>Pavisam kopā</t>
  </si>
  <si>
    <t>Sporta
klase</t>
  </si>
  <si>
    <t>Org.</t>
  </si>
  <si>
    <t>Sporta klase</t>
  </si>
  <si>
    <t>SM-175; SMK-170; I.-165; II.-140; III.-135</t>
  </si>
  <si>
    <t>VIETA</t>
  </si>
  <si>
    <t>Summa Finālā</t>
  </si>
  <si>
    <t>SM-188; SMK-185; I.-180; II.-170; III.-160</t>
  </si>
  <si>
    <t>Kvalif. Summa</t>
  </si>
  <si>
    <t>Fināls</t>
  </si>
  <si>
    <t>KOPĀ</t>
  </si>
  <si>
    <t>Igors Gribusts</t>
  </si>
  <si>
    <t>Ludmila Gubenko</t>
  </si>
  <si>
    <t>Dmitri Reali</t>
  </si>
  <si>
    <t>Mareks Jansons</t>
  </si>
  <si>
    <t>I</t>
  </si>
  <si>
    <t>II</t>
  </si>
  <si>
    <t>III</t>
  </si>
  <si>
    <t>Aleksandrs Voloncēvičs</t>
  </si>
  <si>
    <t>Ģirts Līcītis</t>
  </si>
  <si>
    <t>Sacensību galvenais sekretārs, 2.kategorijas tiesnesis</t>
  </si>
  <si>
    <t>Dženeta Jansone</t>
  </si>
  <si>
    <t>Rojs Razums</t>
  </si>
  <si>
    <t>Jānis Sīmansons</t>
  </si>
  <si>
    <t>Valērijs Vaskis</t>
  </si>
  <si>
    <t>1.sērija</t>
  </si>
  <si>
    <t>2.sērija</t>
  </si>
  <si>
    <t>Pavisam Kopā</t>
  </si>
  <si>
    <t>Genādijs Klementjevs</t>
  </si>
  <si>
    <t>Valsts robežsardze</t>
  </si>
  <si>
    <t>Ludmila Beļikova</t>
  </si>
  <si>
    <t>Gaļina Jupatova</t>
  </si>
  <si>
    <t>Sanita Ļahnoviča</t>
  </si>
  <si>
    <t>Guļus</t>
  </si>
  <si>
    <t>Sp.kl.</t>
  </si>
  <si>
    <t>ind.</t>
  </si>
  <si>
    <t>Ilmārs Rozentāls</t>
  </si>
  <si>
    <t>Rihards Gerts</t>
  </si>
  <si>
    <t>Viktors Permiņevs</t>
  </si>
  <si>
    <t>Uģis Spriņģis</t>
  </si>
  <si>
    <t>Arta Vagale</t>
  </si>
  <si>
    <t>Vija Vagale</t>
  </si>
  <si>
    <t>Anatolijs Žučkovs</t>
  </si>
  <si>
    <t>Oļegs Prisakars</t>
  </si>
  <si>
    <t>Arturs Bratuškins</t>
  </si>
  <si>
    <t>Andris Vagalis</t>
  </si>
  <si>
    <t>Vladimirs Fonarjuks</t>
  </si>
  <si>
    <t>Niklāvs Zvaigzne</t>
  </si>
  <si>
    <t>Anete Vagale</t>
  </si>
  <si>
    <t>Gunārs Babris</t>
  </si>
  <si>
    <t>Juris Grabovskis</t>
  </si>
  <si>
    <t>Arnolds Libeks</t>
  </si>
  <si>
    <t>Genādijs Vaļagins</t>
  </si>
  <si>
    <t>Jānis Libeks</t>
  </si>
  <si>
    <t>Andris Vilmanis</t>
  </si>
  <si>
    <t>Mihails Kalašņikovs</t>
  </si>
  <si>
    <t>A.Kuzmina ŠSK</t>
  </si>
  <si>
    <t>ZS Studentu bat.</t>
  </si>
  <si>
    <t>Dinamo</t>
  </si>
  <si>
    <t>Daugavpils pilsēta</t>
  </si>
  <si>
    <t>ZS 17.PABN</t>
  </si>
  <si>
    <t xml:space="preserve">Uldis Jaunsproģis </t>
  </si>
  <si>
    <t>Andris Kolendovičs</t>
  </si>
  <si>
    <t>Pjotrs Krukovskis</t>
  </si>
  <si>
    <t>LPSC</t>
  </si>
  <si>
    <t>Rihards Rušenieks</t>
  </si>
  <si>
    <t>Valdis Kalniņš</t>
  </si>
  <si>
    <t>Andris Raiskums</t>
  </si>
  <si>
    <t>Andris Heibergs</t>
  </si>
  <si>
    <t>Andrejs Leonovs</t>
  </si>
  <si>
    <t>Edgars Maksimovs</t>
  </si>
  <si>
    <t>Gatis Miļūns</t>
  </si>
  <si>
    <t>Mantas Meiliunas</t>
  </si>
  <si>
    <t>Ieva  Jurova</t>
  </si>
  <si>
    <t>Evika Apine</t>
  </si>
  <si>
    <t>Dz.g.</t>
  </si>
  <si>
    <t>SM-275; SMK-268; I.-260; II.-240; III.-225;</t>
  </si>
  <si>
    <t>SM-220; SMK-210; I.-200; II.-180; III.-160;</t>
  </si>
  <si>
    <t>LBAVC</t>
  </si>
  <si>
    <t>Raimonds Bareika</t>
  </si>
  <si>
    <t>Sandis Brīze</t>
  </si>
  <si>
    <t>Andrejs Staņiševskis</t>
  </si>
  <si>
    <t>"X"</t>
  </si>
  <si>
    <r>
      <rPr>
        <b/>
        <i/>
        <sz val="22"/>
        <color indexed="55"/>
        <rFont val="Times New Roman"/>
        <family val="1"/>
      </rPr>
      <t>Vingrinājums</t>
    </r>
    <r>
      <rPr>
        <b/>
        <i/>
        <sz val="22"/>
        <rFont val="Times New Roman"/>
        <family val="1"/>
      </rPr>
      <t xml:space="preserve"> SNAIPERIS fināls</t>
    </r>
  </si>
  <si>
    <t>SM-182; SMK-175; I.-165; II.-155; III.-145;</t>
  </si>
  <si>
    <r>
      <t>Vingrinājums</t>
    </r>
    <r>
      <rPr>
        <b/>
        <i/>
        <sz val="12"/>
        <color indexed="8"/>
        <rFont val="Times New Roman"/>
        <family val="1"/>
      </rPr>
      <t xml:space="preserve"> BISE</t>
    </r>
    <r>
      <rPr>
        <b/>
        <i/>
        <sz val="12"/>
        <color indexed="55"/>
        <rFont val="Times New Roman"/>
        <family val="1"/>
      </rPr>
      <t xml:space="preserve"> kvalifikācija (I grupa)</t>
    </r>
  </si>
  <si>
    <r>
      <t xml:space="preserve">Vingrinājums </t>
    </r>
    <r>
      <rPr>
        <b/>
        <i/>
        <sz val="12"/>
        <color indexed="8"/>
        <rFont val="Times New Roman"/>
        <family val="1"/>
      </rPr>
      <t>SNAIPERIS</t>
    </r>
    <r>
      <rPr>
        <b/>
        <i/>
        <sz val="12"/>
        <color indexed="23"/>
        <rFont val="Times New Roman"/>
        <family val="1"/>
      </rPr>
      <t xml:space="preserve"> kvalifikācija (I grupa)</t>
    </r>
  </si>
  <si>
    <r>
      <t xml:space="preserve">Vingrinājums </t>
    </r>
    <r>
      <rPr>
        <b/>
        <i/>
        <sz val="12"/>
        <color indexed="8"/>
        <rFont val="Times New Roman"/>
        <family val="1"/>
      </rPr>
      <t>ATŠ-5</t>
    </r>
    <r>
      <rPr>
        <b/>
        <i/>
        <sz val="12"/>
        <color indexed="23"/>
        <rFont val="Times New Roman"/>
        <family val="1"/>
      </rPr>
      <t xml:space="preserve"> kvalifikācija (I grupa)</t>
    </r>
  </si>
  <si>
    <r>
      <t xml:space="preserve">Vingrinājums </t>
    </r>
    <r>
      <rPr>
        <b/>
        <i/>
        <sz val="12"/>
        <color indexed="8"/>
        <rFont val="Times New Roman"/>
        <family val="1"/>
      </rPr>
      <t>DP-4</t>
    </r>
    <r>
      <rPr>
        <b/>
        <i/>
        <sz val="12"/>
        <color indexed="23"/>
        <rFont val="Times New Roman"/>
        <family val="1"/>
      </rPr>
      <t xml:space="preserve"> kvalifikācija (I grupa)</t>
    </r>
  </si>
  <si>
    <r>
      <rPr>
        <b/>
        <i/>
        <sz val="22"/>
        <color indexed="55"/>
        <rFont val="Times New Roman"/>
        <family val="1"/>
      </rPr>
      <t>Vingrinājums</t>
    </r>
    <r>
      <rPr>
        <b/>
        <i/>
        <sz val="22"/>
        <rFont val="Times New Roman"/>
        <family val="1"/>
      </rPr>
      <t xml:space="preserve"> DP-3 fināls II grupa</t>
    </r>
  </si>
  <si>
    <r>
      <rPr>
        <b/>
        <i/>
        <sz val="22"/>
        <color indexed="55"/>
        <rFont val="Times New Roman"/>
        <family val="1"/>
      </rPr>
      <t>Vingrinājums</t>
    </r>
    <r>
      <rPr>
        <b/>
        <i/>
        <sz val="22"/>
        <rFont val="Times New Roman"/>
        <family val="1"/>
      </rPr>
      <t xml:space="preserve"> DP-3 fināls I grupa</t>
    </r>
  </si>
  <si>
    <r>
      <t xml:space="preserve">Vingrinājums </t>
    </r>
    <r>
      <rPr>
        <b/>
        <i/>
        <sz val="12"/>
        <color indexed="8"/>
        <rFont val="Times New Roman"/>
        <family val="1"/>
      </rPr>
      <t>DP-3</t>
    </r>
    <r>
      <rPr>
        <b/>
        <i/>
        <sz val="12"/>
        <color indexed="23"/>
        <rFont val="Times New Roman"/>
        <family val="1"/>
      </rPr>
      <t xml:space="preserve"> kvalifikācija (I grupa)</t>
    </r>
  </si>
  <si>
    <r>
      <t xml:space="preserve">Vingrinājums </t>
    </r>
    <r>
      <rPr>
        <b/>
        <i/>
        <sz val="12"/>
        <color indexed="8"/>
        <rFont val="Times New Roman"/>
        <family val="1"/>
      </rPr>
      <t>BISE</t>
    </r>
    <r>
      <rPr>
        <b/>
        <i/>
        <sz val="12"/>
        <color indexed="55"/>
        <rFont val="Times New Roman"/>
        <family val="1"/>
      </rPr>
      <t xml:space="preserve"> kvalifikācija (II grupa)</t>
    </r>
  </si>
  <si>
    <r>
      <t>Vingrinājums</t>
    </r>
    <r>
      <rPr>
        <b/>
        <i/>
        <sz val="12"/>
        <color indexed="8"/>
        <rFont val="Times New Roman"/>
        <family val="1"/>
      </rPr>
      <t xml:space="preserve"> SNAIPERIS</t>
    </r>
    <r>
      <rPr>
        <b/>
        <i/>
        <sz val="12"/>
        <color indexed="23"/>
        <rFont val="Times New Roman"/>
        <family val="1"/>
      </rPr>
      <t xml:space="preserve"> kvalifikācija (I grupa)</t>
    </r>
  </si>
  <si>
    <r>
      <t xml:space="preserve">Vingrinājums </t>
    </r>
    <r>
      <rPr>
        <b/>
        <i/>
        <sz val="12"/>
        <color indexed="8"/>
        <rFont val="Times New Roman"/>
        <family val="1"/>
      </rPr>
      <t>DP-4</t>
    </r>
    <r>
      <rPr>
        <b/>
        <i/>
        <sz val="12"/>
        <color indexed="23"/>
        <rFont val="Times New Roman"/>
        <family val="1"/>
      </rPr>
      <t xml:space="preserve"> kvalifikācija (II grupa)</t>
    </r>
  </si>
  <si>
    <t>VINGRINĀJUMU KOPVĒRTĒJUMĀ</t>
  </si>
  <si>
    <r>
      <t xml:space="preserve">Vingrinājums </t>
    </r>
    <r>
      <rPr>
        <b/>
        <i/>
        <sz val="12"/>
        <color indexed="8"/>
        <rFont val="Times New Roman"/>
        <family val="1"/>
      </rPr>
      <t>ATŠ-5</t>
    </r>
    <r>
      <rPr>
        <b/>
        <i/>
        <sz val="12"/>
        <color indexed="23"/>
        <rFont val="Times New Roman"/>
        <family val="1"/>
      </rPr>
      <t xml:space="preserve"> kvalifikācija (II grupa)</t>
    </r>
  </si>
  <si>
    <t>QL</t>
  </si>
  <si>
    <t>Fin</t>
  </si>
  <si>
    <t>Juris Ancāns</t>
  </si>
  <si>
    <t>Viktorija Dutkovska</t>
  </si>
  <si>
    <t>Arita Raiskuma</t>
  </si>
  <si>
    <r>
      <rPr>
        <b/>
        <i/>
        <sz val="22"/>
        <color indexed="55"/>
        <rFont val="Times New Roman"/>
        <family val="1"/>
      </rPr>
      <t>Vingrinājums</t>
    </r>
    <r>
      <rPr>
        <b/>
        <i/>
        <sz val="22"/>
        <rFont val="Times New Roman"/>
        <family val="1"/>
      </rPr>
      <t xml:space="preserve"> DP-4 fināls I grupa</t>
    </r>
  </si>
  <si>
    <r>
      <rPr>
        <b/>
        <i/>
        <sz val="22"/>
        <color indexed="55"/>
        <rFont val="Times New Roman"/>
        <family val="1"/>
      </rPr>
      <t>Vingrinājums</t>
    </r>
    <r>
      <rPr>
        <b/>
        <i/>
        <sz val="22"/>
        <rFont val="Times New Roman"/>
        <family val="1"/>
      </rPr>
      <t xml:space="preserve"> DP-4 fināls II grupa</t>
    </r>
  </si>
  <si>
    <t>Aivars Libeks</t>
  </si>
  <si>
    <t>Aigars Legzdiņš</t>
  </si>
  <si>
    <t>Finālā</t>
  </si>
  <si>
    <t>Latvijas 2015.gada čempionāts lietišķajā šaušanā</t>
  </si>
  <si>
    <t>28.-29.augustā</t>
  </si>
  <si>
    <t>X</t>
  </si>
  <si>
    <t>Lauma Zīle</t>
  </si>
  <si>
    <t>SK Mārkulīči</t>
  </si>
  <si>
    <t>Andrejs Zaharovs</t>
  </si>
  <si>
    <t>Edgars Vilītis</t>
  </si>
  <si>
    <t>Mihails Zaharovs</t>
  </si>
  <si>
    <t>Aldis Bundziņš</t>
  </si>
  <si>
    <t>Oskars Lāma</t>
  </si>
  <si>
    <t>Sergejs Molčanovs</t>
  </si>
  <si>
    <t>Vjačeslavs Kušeļs</t>
  </si>
  <si>
    <t>Vilnis Jaunzems</t>
  </si>
  <si>
    <t>Rihards Ņeploho</t>
  </si>
  <si>
    <t>Uldis Markuss</t>
  </si>
  <si>
    <t>Staņislavs Kaļva</t>
  </si>
  <si>
    <t>Sergejs Puškins</t>
  </si>
  <si>
    <t>Uģis Griņēvičs</t>
  </si>
  <si>
    <t>Juris Lapels</t>
  </si>
  <si>
    <t>Kristiāns Vuļs</t>
  </si>
  <si>
    <t>Pēteris Paikens</t>
  </si>
  <si>
    <t>Anna Federe</t>
  </si>
  <si>
    <t>Artūrs Kālis</t>
  </si>
  <si>
    <t>Dāvis Neibergs</t>
  </si>
  <si>
    <t>Raimonds Šalts</t>
  </si>
  <si>
    <t>Kārlis Ūdris</t>
  </si>
  <si>
    <t>Jānis Lūsis</t>
  </si>
  <si>
    <t>Dāvis Ramutis</t>
  </si>
  <si>
    <t>Kaspars Pētersons</t>
  </si>
  <si>
    <t>Aleksandrs Riguns</t>
  </si>
  <si>
    <t>Andris Plūme</t>
  </si>
  <si>
    <t>Jānis Dupats</t>
  </si>
  <si>
    <t>Mārtiņš Barkovs</t>
  </si>
  <si>
    <t>Kristaps Štāls</t>
  </si>
  <si>
    <t>Jānis Innus</t>
  </si>
  <si>
    <t>Egils Lange</t>
  </si>
  <si>
    <t>Māris Zviedris</t>
  </si>
  <si>
    <t>Māris Zauls</t>
  </si>
  <si>
    <t>Sigits Krasauskis</t>
  </si>
  <si>
    <t>Vjačeslavs Polukarovs</t>
  </si>
  <si>
    <t>Aleksandrs Pavlovskis</t>
  </si>
  <si>
    <t>Ivans Iščenko</t>
  </si>
  <si>
    <t>Pēteris Olksna</t>
  </si>
  <si>
    <t>Roberts Kaļva</t>
  </si>
  <si>
    <t>Sandis Orlovskis</t>
  </si>
  <si>
    <t>Valdis Kakstiņš</t>
  </si>
  <si>
    <t>Aleksejs Dutkovskis</t>
  </si>
  <si>
    <t>Valērija Gudeņa</t>
  </si>
  <si>
    <t>Aivis Ieviņš</t>
  </si>
  <si>
    <t>Ēriks Leonovičs</t>
  </si>
  <si>
    <t>Andris Binde</t>
  </si>
  <si>
    <t>Juris Stivriņš</t>
  </si>
  <si>
    <t>Toms Ostrovskis</t>
  </si>
  <si>
    <t>Matīss Ķite</t>
  </si>
  <si>
    <t>DNS</t>
  </si>
  <si>
    <r>
      <rPr>
        <b/>
        <i/>
        <sz val="22"/>
        <color indexed="55"/>
        <rFont val="Times New Roman"/>
        <family val="1"/>
      </rPr>
      <t>Vingrinājums</t>
    </r>
    <r>
      <rPr>
        <b/>
        <i/>
        <sz val="22"/>
        <rFont val="Times New Roman"/>
        <family val="1"/>
      </rPr>
      <t xml:space="preserve"> ATŠ-5 fināls I grupa</t>
    </r>
  </si>
  <si>
    <r>
      <rPr>
        <b/>
        <i/>
        <sz val="22"/>
        <color indexed="55"/>
        <rFont val="Times New Roman"/>
        <family val="1"/>
      </rPr>
      <t>Vingrinājums</t>
    </r>
    <r>
      <rPr>
        <b/>
        <i/>
        <sz val="22"/>
        <rFont val="Times New Roman"/>
        <family val="1"/>
      </rPr>
      <t xml:space="preserve"> ATŠ-5 fināls II grupa</t>
    </r>
  </si>
  <si>
    <r>
      <t xml:space="preserve">Vingrinājums </t>
    </r>
    <r>
      <rPr>
        <b/>
        <i/>
        <sz val="22"/>
        <color indexed="8"/>
        <rFont val="Times New Roman"/>
        <family val="1"/>
      </rPr>
      <t>BISE fināls 1.grupa</t>
    </r>
  </si>
  <si>
    <t>Juris Vaivods</t>
  </si>
  <si>
    <t>Dmitrijs Kļešņins</t>
  </si>
  <si>
    <t>Vadims Dudars</t>
  </si>
  <si>
    <t>Latvijas 2016.gada čempionāts lietišķajā šaušanā</t>
  </si>
  <si>
    <t>27.-28.augustā</t>
  </si>
  <si>
    <t>Andris Kuzmins</t>
  </si>
  <si>
    <t>Edgars Vanags</t>
  </si>
  <si>
    <t>LR SAB</t>
  </si>
  <si>
    <t>Agris Ozoliņš</t>
  </si>
  <si>
    <t>SzS Kbde</t>
  </si>
  <si>
    <t>Andrejs Soboļevs</t>
  </si>
  <si>
    <t>ZS 19.NB</t>
  </si>
  <si>
    <t>Ingmars Korns</t>
  </si>
  <si>
    <t>Normunds Kadiķis</t>
  </si>
  <si>
    <t>Ivars Loits</t>
  </si>
  <si>
    <t>Ēriks Cvečkovskis</t>
  </si>
  <si>
    <t>Arnis Tone</t>
  </si>
  <si>
    <t>Raitis Innuss</t>
  </si>
  <si>
    <t>Gundars Kuzminskis</t>
  </si>
  <si>
    <t>Evita Kušnere</t>
  </si>
  <si>
    <t>Andris Bērziņš</t>
  </si>
  <si>
    <t>Kārlis Trautmanis</t>
  </si>
  <si>
    <t>Gunita Freimane</t>
  </si>
  <si>
    <t>Jurijs Moiseičenko</t>
  </si>
  <si>
    <t>LSC</t>
  </si>
  <si>
    <t>Vadims Mihailovs</t>
  </si>
  <si>
    <t>Diāna Zuševica</t>
  </si>
  <si>
    <t>NBS MVP</t>
  </si>
  <si>
    <t>Iveta Ziemele</t>
  </si>
  <si>
    <t>Mārtiņš Aišpurs</t>
  </si>
  <si>
    <t>Vitālijs Kudrjacevs</t>
  </si>
  <si>
    <t>Riga Shooting club</t>
  </si>
  <si>
    <t>Valsts Policija</t>
  </si>
  <si>
    <t>Vitālijs Ščolklins</t>
  </si>
  <si>
    <t>Andrejs Puķītis</t>
  </si>
  <si>
    <t>Rihards Vietriņš</t>
  </si>
  <si>
    <t>Artjoms Grigorjevs</t>
  </si>
  <si>
    <t>Jurijs Dudarevs</t>
  </si>
  <si>
    <t>Viktors Tiršs</t>
  </si>
  <si>
    <t>Mārtiņš Kaparšmits</t>
  </si>
  <si>
    <t>Oskars Alks</t>
  </si>
  <si>
    <t>Ilmārs Eizenbergs</t>
  </si>
  <si>
    <t>Sergejs Paničenko</t>
  </si>
  <si>
    <t>SUV</t>
  </si>
  <si>
    <t>Konstantīns Poļanskis</t>
  </si>
  <si>
    <t>Aigars Mākleris</t>
  </si>
  <si>
    <t>Rinalds Stiprais</t>
  </si>
  <si>
    <t>Eduards Puzo</t>
  </si>
  <si>
    <t>Rudolfs Veličko</t>
  </si>
  <si>
    <t>Aigars Āboliņš</t>
  </si>
  <si>
    <t>Priekuļu novads</t>
  </si>
  <si>
    <t>Andis Brakšs</t>
  </si>
  <si>
    <t>Aleksandrs Aleksejevs</t>
  </si>
  <si>
    <t>Allans Sevišķis</t>
  </si>
  <si>
    <t>Kristīne Ostrovska</t>
  </si>
  <si>
    <t>Mārtiņš Grandāns</t>
  </si>
  <si>
    <t>Sintija Blumberga-Bredika</t>
  </si>
  <si>
    <t>Viktors Bekmanis</t>
  </si>
  <si>
    <t>Kārlis Vagalis</t>
  </si>
  <si>
    <t>Igors Aleksandrovs</t>
  </si>
  <si>
    <t>Māris Kārkliņš</t>
  </si>
  <si>
    <t>Ivans Vaslaboiņikovs</t>
  </si>
  <si>
    <t>Jānis Leimans</t>
  </si>
  <si>
    <t>Līga Kļaviņa Hana</t>
  </si>
  <si>
    <t>Māris Tīrums</t>
  </si>
  <si>
    <t>Sacensību galvenais sekretārs, Starptautiskās kategorijas tiesnesis</t>
  </si>
  <si>
    <t>Dmitrijs Stežko</t>
  </si>
  <si>
    <t>Edgars Strods</t>
  </si>
  <si>
    <t>Inars Bērziņš</t>
  </si>
  <si>
    <t>Jānis Kalniņš</t>
  </si>
  <si>
    <t>Jānis Sprukulis</t>
  </si>
  <si>
    <t>Zane Beča</t>
  </si>
  <si>
    <t>Annija Rēdele</t>
  </si>
  <si>
    <t>Edgars Fogels</t>
  </si>
  <si>
    <t>Dmitrijs Kazaks</t>
  </si>
  <si>
    <t>Igors Dronovs</t>
  </si>
  <si>
    <t>Ivars Juhna</t>
  </si>
  <si>
    <t>Helmuts Potāpovs</t>
  </si>
  <si>
    <t>Jekaterina Golubeva</t>
  </si>
  <si>
    <t>Olga Bikova</t>
  </si>
  <si>
    <t>Jānis Saulītis</t>
  </si>
  <si>
    <t>Rudīte Everte</t>
  </si>
  <si>
    <t>Aivars Bundzēns</t>
  </si>
  <si>
    <t xml:space="preserve">Roberts Vītols                            </t>
  </si>
  <si>
    <t>Uldis Lenēvičs</t>
  </si>
  <si>
    <t>Andrejs Vasiļjevs</t>
  </si>
  <si>
    <t>Pelēči</t>
  </si>
  <si>
    <t>Vitauts Valantis</t>
  </si>
  <si>
    <t>Andrejs Savčuks</t>
  </si>
  <si>
    <t>Genādijs Kirilovs</t>
  </si>
  <si>
    <t>Edijs Lazdiņš</t>
  </si>
  <si>
    <t>Viesturs Ločmelis</t>
  </si>
  <si>
    <t>Marina Rjabkova</t>
  </si>
  <si>
    <t>Raivis Bērziņš</t>
  </si>
  <si>
    <t>Piezīmes</t>
  </si>
  <si>
    <t>Mārtiņš Mednis</t>
  </si>
  <si>
    <t>Kaspars Līcītis</t>
  </si>
  <si>
    <t>PUBLICĒTS 28.AUG Plkst. 15:15</t>
  </si>
  <si>
    <t>Latvijas Praktiskās Šaušanas centrs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</si>
</sst>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0.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2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22"/>
      <color indexed="55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55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Arial"/>
      <family val="2"/>
    </font>
    <font>
      <b/>
      <i/>
      <sz val="22"/>
      <color indexed="8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10"/>
      <name val="Arial"/>
      <family val="2"/>
    </font>
    <font>
      <sz val="8"/>
      <name val="Arial"/>
      <family val="2"/>
    </font>
    <font>
      <b/>
      <i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Segoe UI"/>
      <family val="2"/>
    </font>
    <font>
      <sz val="11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0" tint="-0.4999699890613556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4" fillId="33" borderId="0" xfId="58" applyFont="1" applyFill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58" applyFont="1" applyFill="1">
      <alignment/>
      <protection/>
    </xf>
    <xf numFmtId="0" fontId="3" fillId="33" borderId="0" xfId="58" applyFont="1" applyFill="1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/>
      <protection/>
    </xf>
    <xf numFmtId="0" fontId="3" fillId="33" borderId="10" xfId="58" applyFont="1" applyFill="1" applyBorder="1" applyAlignment="1">
      <alignment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5" fillId="33" borderId="10" xfId="58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/>
    </xf>
    <xf numFmtId="0" fontId="32" fillId="33" borderId="1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Alignment="1">
      <alignment horizontal="left"/>
      <protection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center" vertical="center" wrapText="1"/>
      <protection/>
    </xf>
    <xf numFmtId="0" fontId="8" fillId="33" borderId="0" xfId="58" applyFont="1" applyFill="1">
      <alignment/>
      <protection/>
    </xf>
    <xf numFmtId="0" fontId="8" fillId="33" borderId="0" xfId="58" applyFont="1" applyFill="1" applyAlignment="1">
      <alignment horizontal="left"/>
      <protection/>
    </xf>
    <xf numFmtId="0" fontId="7" fillId="33" borderId="0" xfId="58" applyFont="1" applyFill="1">
      <alignment/>
      <protection/>
    </xf>
    <xf numFmtId="0" fontId="33" fillId="33" borderId="10" xfId="58" applyFont="1" applyFill="1" applyBorder="1" applyAlignment="1">
      <alignment horizontal="center" vertical="center"/>
      <protection/>
    </xf>
    <xf numFmtId="0" fontId="33" fillId="33" borderId="11" xfId="58" applyFont="1" applyFill="1" applyBorder="1" applyAlignment="1">
      <alignment horizontal="center" vertical="center"/>
      <protection/>
    </xf>
    <xf numFmtId="0" fontId="33" fillId="33" borderId="11" xfId="58" applyFont="1" applyFill="1" applyBorder="1" applyAlignment="1">
      <alignment horizontal="center" vertical="center" wrapText="1"/>
      <protection/>
    </xf>
    <xf numFmtId="0" fontId="33" fillId="33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32" fillId="33" borderId="0" xfId="58" applyFont="1" applyFill="1" applyAlignment="1">
      <alignment vertical="center"/>
      <protection/>
    </xf>
    <xf numFmtId="0" fontId="32" fillId="33" borderId="0" xfId="58" applyFont="1" applyFill="1" applyAlignment="1">
      <alignment horizontal="center" vertical="center"/>
      <protection/>
    </xf>
    <xf numFmtId="0" fontId="5" fillId="33" borderId="0" xfId="58" applyFont="1" applyFill="1" applyAlignment="1">
      <alignment vertical="center"/>
      <protection/>
    </xf>
    <xf numFmtId="0" fontId="5" fillId="33" borderId="0" xfId="58" applyFont="1" applyFill="1" applyAlignment="1">
      <alignment horizontal="center" vertical="center"/>
      <protection/>
    </xf>
    <xf numFmtId="0" fontId="33" fillId="33" borderId="0" xfId="58" applyFont="1" applyFill="1" applyAlignment="1">
      <alignment vertical="center"/>
      <protection/>
    </xf>
    <xf numFmtId="0" fontId="33" fillId="33" borderId="0" xfId="58" applyFont="1" applyFill="1" applyAlignment="1">
      <alignment horizontal="center" vertical="center"/>
      <protection/>
    </xf>
    <xf numFmtId="0" fontId="5" fillId="33" borderId="10" xfId="58" applyFont="1" applyFill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32" fillId="0" borderId="10" xfId="58" applyFont="1" applyFill="1" applyBorder="1" applyAlignment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32" fillId="0" borderId="14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5" fillId="0" borderId="14" xfId="58" applyFont="1" applyFill="1" applyBorder="1" applyAlignment="1">
      <alignment vertical="center"/>
      <protection/>
    </xf>
    <xf numFmtId="0" fontId="32" fillId="0" borderId="0" xfId="58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3" borderId="12" xfId="58" applyFont="1" applyFill="1" applyBorder="1">
      <alignment/>
      <protection/>
    </xf>
    <xf numFmtId="0" fontId="4" fillId="33" borderId="12" xfId="58" applyFont="1" applyFill="1" applyBorder="1">
      <alignment/>
      <protection/>
    </xf>
    <xf numFmtId="0" fontId="7" fillId="33" borderId="0" xfId="58" applyFont="1" applyFill="1" applyAlignment="1">
      <alignment horizontal="left"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3" fontId="4" fillId="33" borderId="10" xfId="58" applyNumberFormat="1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33" borderId="10" xfId="58" applyNumberFormat="1" applyFont="1" applyFill="1" applyBorder="1" applyAlignment="1">
      <alignment horizontal="center" vertical="center"/>
      <protection/>
    </xf>
    <xf numFmtId="0" fontId="3" fillId="33" borderId="0" xfId="58" applyFont="1" applyFill="1" applyAlignment="1">
      <alignment/>
      <protection/>
    </xf>
    <xf numFmtId="0" fontId="3" fillId="33" borderId="0" xfId="58" applyFont="1" applyFill="1" applyAlignment="1">
      <alignment vertical="center"/>
      <protection/>
    </xf>
    <xf numFmtId="0" fontId="3" fillId="33" borderId="10" xfId="58" applyFont="1" applyFill="1" applyBorder="1" applyAlignment="1">
      <alignment vertical="center"/>
      <protection/>
    </xf>
    <xf numFmtId="0" fontId="12" fillId="33" borderId="0" xfId="58" applyFont="1" applyFill="1">
      <alignment/>
      <protection/>
    </xf>
    <xf numFmtId="0" fontId="9" fillId="0" borderId="0" xfId="0" applyFont="1" applyAlignment="1">
      <alignment/>
    </xf>
    <xf numFmtId="0" fontId="10" fillId="33" borderId="0" xfId="58" applyFont="1" applyFill="1">
      <alignment/>
      <protection/>
    </xf>
    <xf numFmtId="0" fontId="13" fillId="33" borderId="0" xfId="58" applyFont="1" applyFill="1">
      <alignment/>
      <protection/>
    </xf>
    <xf numFmtId="0" fontId="15" fillId="0" borderId="0" xfId="0" applyFont="1" applyAlignment="1">
      <alignment/>
    </xf>
    <xf numFmtId="0" fontId="13" fillId="33" borderId="10" xfId="58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1" fillId="33" borderId="0" xfId="58" applyFont="1" applyFill="1">
      <alignment/>
      <protection/>
    </xf>
    <xf numFmtId="0" fontId="12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/>
      <protection/>
    </xf>
    <xf numFmtId="193" fontId="5" fillId="33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193" fontId="3" fillId="33" borderId="10" xfId="58" applyNumberFormat="1" applyFont="1" applyFill="1" applyBorder="1" applyAlignment="1">
      <alignment horizontal="center" vertical="center"/>
      <protection/>
    </xf>
    <xf numFmtId="0" fontId="12" fillId="33" borderId="0" xfId="58" applyFont="1" applyFill="1" applyAlignment="1">
      <alignment horizontal="left"/>
      <protection/>
    </xf>
    <xf numFmtId="0" fontId="14" fillId="33" borderId="0" xfId="58" applyFont="1" applyFill="1">
      <alignment/>
      <protection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4" fillId="33" borderId="10" xfId="58" applyNumberFormat="1" applyFont="1" applyFill="1" applyBorder="1" applyAlignment="1">
      <alignment horizontal="center" vertical="center"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8" fillId="33" borderId="0" xfId="58" applyFont="1" applyFill="1" applyBorder="1">
      <alignment/>
      <protection/>
    </xf>
    <xf numFmtId="0" fontId="7" fillId="33" borderId="0" xfId="58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6" fillId="33" borderId="0" xfId="58" applyFont="1" applyFill="1">
      <alignment/>
      <protection/>
    </xf>
    <xf numFmtId="0" fontId="18" fillId="33" borderId="0" xfId="58" applyFont="1" applyFill="1" applyAlignment="1">
      <alignment horizontal="center"/>
      <protection/>
    </xf>
    <xf numFmtId="0" fontId="18" fillId="33" borderId="0" xfId="58" applyFont="1" applyFill="1">
      <alignment/>
      <protection/>
    </xf>
    <xf numFmtId="0" fontId="1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58" applyFont="1" applyFill="1" applyBorder="1">
      <alignment/>
      <protection/>
    </xf>
    <xf numFmtId="0" fontId="18" fillId="33" borderId="0" xfId="58" applyFont="1" applyFill="1" applyBorder="1" applyAlignment="1">
      <alignment horizontal="center"/>
      <protection/>
    </xf>
    <xf numFmtId="0" fontId="1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4" fillId="33" borderId="10" xfId="58" applyFont="1" applyFill="1" applyBorder="1" applyAlignment="1">
      <alignment horizontal="center"/>
      <protection/>
    </xf>
    <xf numFmtId="0" fontId="23" fillId="33" borderId="0" xfId="58" applyFont="1" applyFill="1" applyAlignment="1">
      <alignment vertical="center"/>
      <protection/>
    </xf>
    <xf numFmtId="1" fontId="3" fillId="33" borderId="0" xfId="58" applyNumberFormat="1" applyFont="1" applyFill="1">
      <alignment/>
      <protection/>
    </xf>
    <xf numFmtId="0" fontId="34" fillId="0" borderId="0" xfId="0" applyFont="1" applyAlignment="1">
      <alignment horizontal="right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32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0" fontId="33" fillId="0" borderId="11" xfId="58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4" fillId="0" borderId="0" xfId="58" applyFont="1" applyFill="1">
      <alignment/>
      <protection/>
    </xf>
    <xf numFmtId="0" fontId="4" fillId="0" borderId="0" xfId="58" applyFont="1" applyFill="1" applyAlignment="1">
      <alignment horizontal="left"/>
      <protection/>
    </xf>
    <xf numFmtId="0" fontId="8" fillId="0" borderId="0" xfId="58" applyFont="1" applyFill="1">
      <alignment/>
      <protection/>
    </xf>
    <xf numFmtId="0" fontId="8" fillId="0" borderId="0" xfId="58" applyFont="1" applyFill="1" applyAlignment="1">
      <alignment horizontal="left"/>
      <protection/>
    </xf>
    <xf numFmtId="0" fontId="7" fillId="0" borderId="10" xfId="0" applyFont="1" applyFill="1" applyBorder="1" applyAlignment="1">
      <alignment horizontal="left" vertical="center"/>
    </xf>
    <xf numFmtId="0" fontId="4" fillId="0" borderId="13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33" borderId="0" xfId="58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3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3" fillId="0" borderId="0" xfId="58" applyFont="1" applyFill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2" fillId="0" borderId="11" xfId="58" applyFont="1" applyFill="1" applyBorder="1" applyAlignment="1">
      <alignment horizontal="center" vertical="center"/>
      <protection/>
    </xf>
    <xf numFmtId="0" fontId="32" fillId="0" borderId="12" xfId="58" applyFont="1" applyFill="1" applyBorder="1" applyAlignment="1">
      <alignment horizontal="center" vertical="center"/>
      <protection/>
    </xf>
    <xf numFmtId="0" fontId="4" fillId="33" borderId="0" xfId="58" applyFont="1" applyFill="1" applyAlignment="1">
      <alignment horizontal="center"/>
      <protection/>
    </xf>
    <xf numFmtId="0" fontId="32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0" xfId="58" applyFont="1" applyFill="1" applyAlignment="1">
      <alignment horizontal="center"/>
      <protection/>
    </xf>
    <xf numFmtId="0" fontId="3" fillId="33" borderId="0" xfId="58" applyFont="1" applyFill="1">
      <alignment/>
      <protection/>
    </xf>
    <xf numFmtId="0" fontId="7" fillId="33" borderId="0" xfId="58" applyFont="1" applyFill="1" applyAlignment="1">
      <alignment horizontal="left"/>
      <protection/>
    </xf>
    <xf numFmtId="0" fontId="7" fillId="33" borderId="0" xfId="58" applyFont="1" applyFill="1">
      <alignment/>
      <protection/>
    </xf>
    <xf numFmtId="0" fontId="13" fillId="33" borderId="10" xfId="0" applyFont="1" applyFill="1" applyBorder="1" applyAlignment="1">
      <alignment horizontal="center" vertical="center"/>
    </xf>
    <xf numFmtId="0" fontId="3" fillId="33" borderId="10" xfId="58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58" applyFont="1" applyFill="1" applyBorder="1" applyAlignment="1">
      <alignment horizontal="center"/>
      <protection/>
    </xf>
    <xf numFmtId="0" fontId="4" fillId="33" borderId="10" xfId="58" applyFont="1" applyFill="1" applyBorder="1" applyAlignment="1">
      <alignment horizontal="center" vertical="center"/>
      <protection/>
    </xf>
    <xf numFmtId="193" fontId="4" fillId="33" borderId="10" xfId="58" applyNumberFormat="1" applyFont="1" applyFill="1" applyBorder="1" applyAlignment="1">
      <alignment horizontal="center" vertical="center"/>
      <protection/>
    </xf>
    <xf numFmtId="0" fontId="17" fillId="33" borderId="0" xfId="58" applyFont="1" applyFill="1">
      <alignment/>
      <protection/>
    </xf>
    <xf numFmtId="0" fontId="12" fillId="33" borderId="10" xfId="58" applyFont="1" applyFill="1" applyBorder="1" applyAlignment="1">
      <alignment horizontal="left"/>
      <protection/>
    </xf>
    <xf numFmtId="0" fontId="23" fillId="0" borderId="0" xfId="58" applyFont="1" applyFill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2" fillId="0" borderId="17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22" fillId="0" borderId="0" xfId="58" applyFont="1" applyFill="1">
      <alignment/>
      <protection/>
    </xf>
    <xf numFmtId="0" fontId="1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3" fillId="0" borderId="18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28" fillId="33" borderId="10" xfId="58" applyNumberFormat="1" applyFont="1" applyFill="1" applyBorder="1" applyAlignment="1">
      <alignment horizontal="center" vertical="center"/>
      <protection/>
    </xf>
    <xf numFmtId="1" fontId="28" fillId="33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193" fontId="4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/>
      <protection/>
    </xf>
    <xf numFmtId="0" fontId="3" fillId="33" borderId="0" xfId="57" applyFont="1" applyFill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80" fillId="33" borderId="0" xfId="58" applyFont="1" applyFill="1" applyAlignment="1">
      <alignment vertical="center"/>
      <protection/>
    </xf>
    <xf numFmtId="0" fontId="19" fillId="0" borderId="0" xfId="57" applyFont="1" applyBorder="1" applyAlignment="1">
      <alignment horizontal="center" wrapText="1"/>
      <protection/>
    </xf>
    <xf numFmtId="0" fontId="81" fillId="0" borderId="0" xfId="57" applyFont="1" applyAlignment="1">
      <alignment horizontal="right" vertical="center"/>
      <protection/>
    </xf>
    <xf numFmtId="0" fontId="7" fillId="0" borderId="10" xfId="57" applyFont="1" applyBorder="1" applyAlignment="1">
      <alignment vertical="center"/>
      <protection/>
    </xf>
    <xf numFmtId="0" fontId="7" fillId="33" borderId="11" xfId="57" applyFont="1" applyFill="1" applyBorder="1" applyAlignment="1">
      <alignment horizontal="left" vertical="center"/>
      <protection/>
    </xf>
    <xf numFmtId="0" fontId="7" fillId="33" borderId="11" xfId="57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vertical="center"/>
      <protection/>
    </xf>
    <xf numFmtId="0" fontId="27" fillId="0" borderId="10" xfId="57" applyFont="1" applyFill="1" applyBorder="1" applyAlignment="1">
      <alignment horizontal="left" vertical="center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193" fontId="4" fillId="0" borderId="10" xfId="57" applyNumberFormat="1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/>
      <protection/>
    </xf>
    <xf numFmtId="193" fontId="4" fillId="0" borderId="10" xfId="57" applyNumberFormat="1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horizontal="left" vertical="center"/>
      <protection/>
    </xf>
    <xf numFmtId="0" fontId="3" fillId="0" borderId="10" xfId="57" applyFont="1" applyBorder="1" applyAlignment="1">
      <alignment horizontal="center" vertical="center"/>
      <protection/>
    </xf>
    <xf numFmtId="1" fontId="4" fillId="0" borderId="10" xfId="57" applyNumberFormat="1" applyFont="1" applyBorder="1" applyAlignment="1">
      <alignment horizontal="center" vertical="center"/>
      <protection/>
    </xf>
    <xf numFmtId="0" fontId="3" fillId="35" borderId="10" xfId="57" applyFont="1" applyFill="1" applyBorder="1" applyAlignment="1">
      <alignment horizontal="center" vertical="center"/>
      <protection/>
    </xf>
    <xf numFmtId="0" fontId="82" fillId="0" borderId="10" xfId="58" applyFont="1" applyFill="1" applyBorder="1" applyAlignment="1">
      <alignment horizontal="center" vertical="center"/>
      <protection/>
    </xf>
    <xf numFmtId="0" fontId="9" fillId="33" borderId="0" xfId="57" applyFont="1" applyFill="1">
      <alignment/>
      <protection/>
    </xf>
    <xf numFmtId="0" fontId="9" fillId="33" borderId="0" xfId="57" applyFont="1" applyFill="1" applyAlignment="1">
      <alignment horizontal="center"/>
      <protection/>
    </xf>
    <xf numFmtId="0" fontId="9" fillId="33" borderId="0" xfId="57" applyFont="1" applyFill="1" applyAlignment="1">
      <alignment horizontal="right"/>
      <protection/>
    </xf>
    <xf numFmtId="0" fontId="9" fillId="0" borderId="0" xfId="57" applyFont="1">
      <alignment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3" fontId="5" fillId="33" borderId="10" xfId="57" applyNumberFormat="1" applyFont="1" applyFill="1" applyBorder="1" applyAlignment="1">
      <alignment horizontal="center" vertical="center"/>
      <protection/>
    </xf>
    <xf numFmtId="193" fontId="3" fillId="0" borderId="10" xfId="57" applyNumberFormat="1" applyFont="1" applyBorder="1" applyAlignment="1">
      <alignment horizontal="center" vertical="center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193" fontId="5" fillId="33" borderId="0" xfId="57" applyNumberFormat="1" applyFont="1" applyFill="1" applyBorder="1" applyAlignment="1">
      <alignment horizontal="center" vertic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right"/>
      <protection/>
    </xf>
    <xf numFmtId="0" fontId="83" fillId="0" borderId="10" xfId="58" applyFont="1" applyFill="1" applyBorder="1" applyAlignment="1">
      <alignment horizontal="center" vertical="center"/>
      <protection/>
    </xf>
    <xf numFmtId="0" fontId="9" fillId="0" borderId="23" xfId="0" applyFont="1" applyBorder="1" applyAlignment="1">
      <alignment/>
    </xf>
    <xf numFmtId="0" fontId="8" fillId="33" borderId="0" xfId="58" applyFont="1" applyFill="1" applyAlignment="1">
      <alignment horizontal="center"/>
      <protection/>
    </xf>
    <xf numFmtId="0" fontId="3" fillId="33" borderId="10" xfId="58" applyFont="1" applyFill="1" applyBorder="1" applyAlignment="1">
      <alignment horizontal="center"/>
      <protection/>
    </xf>
    <xf numFmtId="1" fontId="4" fillId="33" borderId="10" xfId="58" applyNumberFormat="1" applyFont="1" applyFill="1" applyBorder="1" applyAlignment="1">
      <alignment horizontal="center"/>
      <protection/>
    </xf>
    <xf numFmtId="193" fontId="4" fillId="0" borderId="10" xfId="57" applyNumberFormat="1" applyFont="1" applyFill="1" applyBorder="1" applyAlignment="1">
      <alignment horizontal="center" vertical="center"/>
      <protection/>
    </xf>
    <xf numFmtId="193" fontId="4" fillId="0" borderId="10" xfId="58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32" fillId="0" borderId="10" xfId="58" applyFont="1" applyFill="1" applyBorder="1" applyAlignment="1">
      <alignment horizontal="center" vertical="center"/>
      <protection/>
    </xf>
    <xf numFmtId="0" fontId="3" fillId="0" borderId="24" xfId="58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93" fontId="4" fillId="33" borderId="0" xfId="58" applyNumberFormat="1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1" fontId="3" fillId="33" borderId="10" xfId="58" applyNumberFormat="1" applyFont="1" applyFill="1" applyBorder="1" applyAlignment="1">
      <alignment horizontal="center"/>
      <protection/>
    </xf>
    <xf numFmtId="0" fontId="3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3" borderId="10" xfId="58" applyFont="1" applyFill="1" applyBorder="1" applyAlignment="1">
      <alignment vertical="center"/>
      <protection/>
    </xf>
    <xf numFmtId="0" fontId="3" fillId="33" borderId="10" xfId="58" applyFont="1" applyFill="1" applyBorder="1">
      <alignment/>
      <protection/>
    </xf>
    <xf numFmtId="0" fontId="3" fillId="33" borderId="10" xfId="0" applyFont="1" applyFill="1" applyBorder="1" applyAlignment="1">
      <alignment horizontal="center"/>
    </xf>
    <xf numFmtId="193" fontId="4" fillId="0" borderId="10" xfId="0" applyNumberFormat="1" applyFont="1" applyBorder="1" applyAlignment="1">
      <alignment horizontal="center" vertical="center"/>
    </xf>
    <xf numFmtId="0" fontId="3" fillId="33" borderId="11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193" fontId="4" fillId="33" borderId="25" xfId="58" applyNumberFormat="1" applyFont="1" applyFill="1" applyBorder="1" applyAlignment="1">
      <alignment horizontal="center" vertical="center"/>
      <protection/>
    </xf>
    <xf numFmtId="193" fontId="4" fillId="0" borderId="26" xfId="58" applyNumberFormat="1" applyFont="1" applyFill="1" applyBorder="1" applyAlignment="1">
      <alignment horizontal="center" vertical="center"/>
      <protection/>
    </xf>
    <xf numFmtId="193" fontId="4" fillId="0" borderId="10" xfId="58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93" fontId="4" fillId="33" borderId="27" xfId="58" applyNumberFormat="1" applyFont="1" applyFill="1" applyBorder="1" applyAlignment="1">
      <alignment horizontal="center" vertical="center"/>
      <protection/>
    </xf>
    <xf numFmtId="0" fontId="3" fillId="0" borderId="28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/>
      <protection/>
    </xf>
    <xf numFmtId="0" fontId="3" fillId="33" borderId="23" xfId="58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32" fillId="0" borderId="0" xfId="58" applyFont="1" applyFill="1" applyAlignment="1">
      <alignment horizontal="center" vertical="center"/>
      <protection/>
    </xf>
    <xf numFmtId="0" fontId="24" fillId="0" borderId="0" xfId="58" applyFont="1" applyFill="1" applyAlignment="1">
      <alignment horizontal="center" vertical="center"/>
      <protection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0" borderId="10" xfId="57" applyFont="1" applyFill="1" applyBorder="1" applyAlignment="1">
      <alignment horizontal="left" vertical="center"/>
      <protection/>
    </xf>
    <xf numFmtId="0" fontId="20" fillId="0" borderId="10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vertical="center"/>
      <protection/>
    </xf>
    <xf numFmtId="0" fontId="21" fillId="0" borderId="10" xfId="57" applyFont="1" applyFill="1" applyBorder="1" applyAlignment="1">
      <alignment vertical="center"/>
      <protection/>
    </xf>
    <xf numFmtId="0" fontId="21" fillId="0" borderId="10" xfId="57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vertical="center" wrapText="1"/>
      <protection/>
    </xf>
    <xf numFmtId="0" fontId="20" fillId="0" borderId="11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0" fontId="4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58" applyFont="1" applyFill="1" applyBorder="1" applyAlignment="1">
      <alignment horizontal="center" vertical="center"/>
      <protection/>
    </xf>
    <xf numFmtId="0" fontId="3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3" borderId="10" xfId="58" applyFont="1" applyFill="1" applyBorder="1" applyAlignment="1">
      <alignment horizontal="center" vertical="center"/>
      <protection/>
    </xf>
    <xf numFmtId="0" fontId="12" fillId="33" borderId="10" xfId="58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20" fillId="0" borderId="10" xfId="57" applyNumberFormat="1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 wrapText="1"/>
      <protection/>
    </xf>
    <xf numFmtId="0" fontId="21" fillId="0" borderId="11" xfId="57" applyFont="1" applyFill="1" applyBorder="1" applyAlignment="1">
      <alignment vertical="center"/>
      <protection/>
    </xf>
    <xf numFmtId="0" fontId="21" fillId="0" borderId="11" xfId="0" applyFont="1" applyFill="1" applyBorder="1" applyAlignment="1">
      <alignment vertical="center"/>
    </xf>
    <xf numFmtId="0" fontId="0" fillId="0" borderId="0" xfId="57" applyFont="1" applyFill="1" applyBorder="1">
      <alignment/>
      <protection/>
    </xf>
    <xf numFmtId="0" fontId="20" fillId="0" borderId="11" xfId="57" applyFont="1" applyFill="1" applyBorder="1" applyAlignment="1">
      <alignment vertical="center" wrapText="1"/>
      <protection/>
    </xf>
    <xf numFmtId="0" fontId="13" fillId="33" borderId="0" xfId="58" applyFont="1" applyFill="1" applyAlignment="1">
      <alignment horizont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3" fillId="33" borderId="0" xfId="58" applyFont="1" applyFill="1" applyBorder="1" applyAlignment="1">
      <alignment vertical="center"/>
      <protection/>
    </xf>
    <xf numFmtId="0" fontId="12" fillId="0" borderId="10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42" fillId="0" borderId="0" xfId="0" applyFont="1" applyAlignment="1">
      <alignment horizontal="right"/>
    </xf>
    <xf numFmtId="0" fontId="20" fillId="0" borderId="16" xfId="0" applyFont="1" applyBorder="1" applyAlignment="1">
      <alignment vertical="center" wrapText="1"/>
    </xf>
    <xf numFmtId="0" fontId="21" fillId="0" borderId="11" xfId="57" applyFont="1" applyFill="1" applyBorder="1" applyAlignment="1">
      <alignment vertical="center" wrapText="1"/>
      <protection/>
    </xf>
    <xf numFmtId="0" fontId="4" fillId="36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" fillId="36" borderId="10" xfId="57" applyFont="1" applyFill="1" applyBorder="1" applyAlignment="1">
      <alignment horizontal="center"/>
      <protection/>
    </xf>
    <xf numFmtId="0" fontId="12" fillId="36" borderId="10" xfId="0" applyFont="1" applyFill="1" applyBorder="1" applyAlignment="1">
      <alignment horizontal="center" vertical="center"/>
    </xf>
    <xf numFmtId="0" fontId="20" fillId="0" borderId="11" xfId="57" applyNumberFormat="1" applyFont="1" applyFill="1" applyBorder="1" applyAlignment="1">
      <alignment vertical="center"/>
      <protection/>
    </xf>
    <xf numFmtId="0" fontId="27" fillId="0" borderId="10" xfId="57" applyFont="1" applyFill="1" applyBorder="1" applyAlignment="1">
      <alignment horizontal="left" vertical="center" wrapText="1"/>
      <protection/>
    </xf>
    <xf numFmtId="0" fontId="27" fillId="0" borderId="10" xfId="57" applyFont="1" applyFill="1" applyBorder="1" applyAlignment="1">
      <alignment vertical="center" wrapText="1"/>
      <protection/>
    </xf>
    <xf numFmtId="0" fontId="31" fillId="0" borderId="10" xfId="57" applyFont="1" applyFill="1" applyBorder="1" applyAlignment="1">
      <alignment vertical="center" wrapText="1"/>
      <protection/>
    </xf>
    <xf numFmtId="0" fontId="31" fillId="0" borderId="10" xfId="57" applyFont="1" applyFill="1" applyBorder="1" applyAlignment="1">
      <alignment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left" vertical="center"/>
      <protection/>
    </xf>
    <xf numFmtId="0" fontId="5" fillId="33" borderId="0" xfId="58" applyFont="1" applyFill="1" applyBorder="1" applyAlignment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25" fillId="0" borderId="10" xfId="57" applyFont="1" applyFill="1" applyBorder="1" applyAlignment="1">
      <alignment horizontal="left" vertical="center"/>
      <protection/>
    </xf>
    <xf numFmtId="0" fontId="25" fillId="0" borderId="11" xfId="57" applyFont="1" applyFill="1" applyBorder="1" applyAlignment="1">
      <alignment horizontal="left" vertical="center"/>
      <protection/>
    </xf>
    <xf numFmtId="1" fontId="3" fillId="33" borderId="10" xfId="58" applyNumberFormat="1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33" borderId="0" xfId="58" applyFont="1" applyFill="1" applyBorder="1">
      <alignment/>
      <protection/>
    </xf>
    <xf numFmtId="0" fontId="3" fillId="33" borderId="0" xfId="58" applyFont="1" applyFill="1" applyBorder="1" applyAlignment="1">
      <alignment horizontal="center"/>
      <protection/>
    </xf>
    <xf numFmtId="0" fontId="7" fillId="33" borderId="0" xfId="58" applyFont="1" applyFill="1" applyBorder="1">
      <alignment/>
      <protection/>
    </xf>
    <xf numFmtId="1" fontId="3" fillId="33" borderId="0" xfId="58" applyNumberFormat="1" applyFont="1" applyFill="1" applyBorder="1">
      <alignment/>
      <protection/>
    </xf>
    <xf numFmtId="0" fontId="20" fillId="0" borderId="10" xfId="57" applyFont="1" applyFill="1" applyBorder="1">
      <alignment/>
      <protection/>
    </xf>
    <xf numFmtId="0" fontId="32" fillId="33" borderId="10" xfId="58" applyFont="1" applyFill="1" applyBorder="1" applyAlignment="1">
      <alignment horizontal="center" vertical="center"/>
      <protection/>
    </xf>
    <xf numFmtId="0" fontId="32" fillId="33" borderId="10" xfId="0" applyFont="1" applyFill="1" applyBorder="1" applyAlignment="1">
      <alignment horizontal="center" vertical="center"/>
    </xf>
    <xf numFmtId="0" fontId="5" fillId="33" borderId="10" xfId="58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43" fillId="0" borderId="10" xfId="57" applyFont="1" applyFill="1" applyBorder="1" applyAlignment="1">
      <alignment vertical="center"/>
      <protection/>
    </xf>
    <xf numFmtId="0" fontId="43" fillId="0" borderId="10" xfId="57" applyFont="1" applyFill="1" applyBorder="1" applyAlignment="1">
      <alignment horizontal="left" vertical="center"/>
      <protection/>
    </xf>
    <xf numFmtId="0" fontId="44" fillId="0" borderId="10" xfId="57" applyFont="1" applyFill="1" applyBorder="1" applyAlignment="1">
      <alignment vertical="center"/>
      <protection/>
    </xf>
    <xf numFmtId="0" fontId="3" fillId="33" borderId="0" xfId="0" applyFont="1" applyFill="1" applyBorder="1" applyAlignment="1">
      <alignment horizontal="center"/>
    </xf>
    <xf numFmtId="0" fontId="4" fillId="33" borderId="0" xfId="58" applyFont="1" applyFill="1" applyBorder="1">
      <alignment/>
      <protection/>
    </xf>
    <xf numFmtId="0" fontId="4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30" xfId="58" applyFont="1" applyFill="1" applyBorder="1" applyAlignment="1">
      <alignment horizontal="center" vertical="center"/>
      <protection/>
    </xf>
    <xf numFmtId="0" fontId="3" fillId="0" borderId="27" xfId="58" applyFont="1" applyFill="1" applyBorder="1" applyAlignment="1">
      <alignment horizontal="center" vertical="center"/>
      <protection/>
    </xf>
    <xf numFmtId="0" fontId="5" fillId="0" borderId="27" xfId="58" applyFont="1" applyFill="1" applyBorder="1" applyAlignment="1">
      <alignment horizontal="center" vertical="center"/>
      <protection/>
    </xf>
    <xf numFmtId="193" fontId="3" fillId="0" borderId="16" xfId="58" applyNumberFormat="1" applyFont="1" applyFill="1" applyBorder="1" applyAlignment="1">
      <alignment horizontal="center" vertical="center"/>
      <protection/>
    </xf>
    <xf numFmtId="193" fontId="3" fillId="0" borderId="10" xfId="58" applyNumberFormat="1" applyFont="1" applyFill="1" applyBorder="1" applyAlignment="1">
      <alignment horizontal="center" vertical="center"/>
      <protection/>
    </xf>
    <xf numFmtId="193" fontId="3" fillId="33" borderId="10" xfId="58" applyNumberFormat="1" applyFont="1" applyFill="1" applyBorder="1" applyAlignment="1">
      <alignment horizontal="center" vertical="center"/>
      <protection/>
    </xf>
    <xf numFmtId="0" fontId="5" fillId="0" borderId="31" xfId="58" applyFont="1" applyFill="1" applyBorder="1" applyAlignment="1">
      <alignment horizontal="center" vertical="center"/>
      <protection/>
    </xf>
    <xf numFmtId="193" fontId="3" fillId="0" borderId="26" xfId="58" applyNumberFormat="1" applyFont="1" applyFill="1" applyBorder="1" applyAlignment="1">
      <alignment horizontal="center" vertical="center"/>
      <protection/>
    </xf>
    <xf numFmtId="193" fontId="3" fillId="33" borderId="26" xfId="58" applyNumberFormat="1" applyFont="1" applyFill="1" applyBorder="1" applyAlignment="1">
      <alignment horizontal="center" vertical="center"/>
      <protection/>
    </xf>
    <xf numFmtId="193" fontId="3" fillId="0" borderId="27" xfId="58" applyNumberFormat="1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93" fontId="3" fillId="0" borderId="10" xfId="57" applyNumberFormat="1" applyFont="1" applyFill="1" applyBorder="1" applyAlignment="1">
      <alignment horizontal="center" vertical="center"/>
      <protection/>
    </xf>
    <xf numFmtId="193" fontId="3" fillId="0" borderId="10" xfId="57" applyNumberFormat="1" applyFont="1" applyBorder="1" applyAlignment="1">
      <alignment horizontal="center" vertical="center"/>
      <protection/>
    </xf>
    <xf numFmtId="0" fontId="30" fillId="0" borderId="0" xfId="0" applyFont="1" applyBorder="1" applyAlignment="1">
      <alignment/>
    </xf>
    <xf numFmtId="0" fontId="9" fillId="0" borderId="0" xfId="57" applyFont="1" applyBorder="1">
      <alignment/>
      <protection/>
    </xf>
    <xf numFmtId="0" fontId="9" fillId="33" borderId="0" xfId="57" applyFont="1" applyFill="1" applyBorder="1">
      <alignment/>
      <protection/>
    </xf>
    <xf numFmtId="0" fontId="9" fillId="33" borderId="0" xfId="57" applyFont="1" applyFill="1" applyBorder="1" applyAlignment="1">
      <alignment horizontal="center"/>
      <protection/>
    </xf>
    <xf numFmtId="0" fontId="9" fillId="33" borderId="0" xfId="57" applyFont="1" applyFill="1" applyBorder="1" applyAlignment="1">
      <alignment horizontal="right"/>
      <protection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2" fillId="0" borderId="16" xfId="58" applyFont="1" applyFill="1" applyBorder="1" applyAlignment="1">
      <alignment horizontal="center" vertical="center"/>
      <protection/>
    </xf>
    <xf numFmtId="0" fontId="82" fillId="0" borderId="1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80" fillId="33" borderId="0" xfId="58" applyFont="1" applyFill="1" applyBorder="1" applyAlignment="1">
      <alignment vertical="center"/>
      <protection/>
    </xf>
    <xf numFmtId="0" fontId="7" fillId="33" borderId="0" xfId="58" applyFont="1" applyFill="1" applyBorder="1" applyAlignment="1">
      <alignment horizontal="left"/>
      <protection/>
    </xf>
    <xf numFmtId="0" fontId="13" fillId="33" borderId="0" xfId="58" applyFont="1" applyFill="1" applyBorder="1">
      <alignment/>
      <protection/>
    </xf>
    <xf numFmtId="0" fontId="81" fillId="0" borderId="0" xfId="57" applyFont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om.pn.2005-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tabSelected="1" zoomScale="85" zoomScaleNormal="85" zoomScalePageLayoutView="0" workbookViewId="0" topLeftCell="A1">
      <selection activeCell="S11" sqref="S11"/>
    </sheetView>
  </sheetViews>
  <sheetFormatPr defaultColWidth="9.140625" defaultRowHeight="12.75"/>
  <cols>
    <col min="1" max="1" width="20.140625" style="35" customWidth="1"/>
    <col min="2" max="2" width="6.421875" style="35" customWidth="1"/>
    <col min="3" max="3" width="5.7109375" style="35" customWidth="1"/>
    <col min="4" max="4" width="7.421875" style="35" customWidth="1"/>
    <col min="5" max="6" width="6.7109375" style="35" customWidth="1"/>
    <col min="7" max="7" width="6.140625" style="35" customWidth="1"/>
    <col min="8" max="8" width="7.140625" style="35" customWidth="1"/>
    <col min="9" max="9" width="6.8515625" style="35" customWidth="1"/>
    <col min="10" max="10" width="7.28125" style="35" customWidth="1"/>
    <col min="11" max="11" width="6.7109375" style="35" customWidth="1"/>
    <col min="12" max="12" width="6.28125" style="35" customWidth="1"/>
    <col min="13" max="13" width="6.7109375" style="35" customWidth="1"/>
    <col min="14" max="14" width="7.421875" style="35" customWidth="1"/>
    <col min="15" max="15" width="6.7109375" style="35" customWidth="1"/>
    <col min="16" max="16" width="6.28125" style="35" customWidth="1"/>
    <col min="17" max="17" width="8.7109375" style="35" customWidth="1"/>
    <col min="18" max="16384" width="9.140625" style="35" customWidth="1"/>
  </cols>
  <sheetData>
    <row r="1" spans="1:18" s="121" customFormat="1" ht="17.25" customHeight="1">
      <c r="A1" s="212" t="s">
        <v>198</v>
      </c>
      <c r="B1" s="118"/>
      <c r="C1" s="118"/>
      <c r="D1" s="119"/>
      <c r="E1" s="120"/>
      <c r="F1" s="120"/>
      <c r="R1" s="122"/>
    </row>
    <row r="2" spans="1:16" s="121" customFormat="1" ht="17.25" customHeight="1">
      <c r="A2" s="212" t="s">
        <v>199</v>
      </c>
      <c r="B2" s="123"/>
      <c r="C2" s="123"/>
      <c r="D2" s="124"/>
      <c r="E2" s="120"/>
      <c r="F2" s="120"/>
      <c r="G2" s="125"/>
      <c r="H2" s="125"/>
      <c r="I2" s="125"/>
      <c r="J2" s="125"/>
      <c r="K2" s="125"/>
      <c r="L2" s="125"/>
      <c r="M2" s="125"/>
      <c r="N2" s="126"/>
      <c r="O2" s="126"/>
      <c r="P2" s="126"/>
    </row>
    <row r="3" spans="1:16" s="36" customFormat="1" ht="15.75">
      <c r="A3" s="140" t="s">
        <v>125</v>
      </c>
      <c r="B3" s="113"/>
      <c r="C3" s="113"/>
      <c r="D3" s="114"/>
      <c r="E3" s="30"/>
      <c r="F3" s="30"/>
      <c r="G3" s="115"/>
      <c r="H3" s="115"/>
      <c r="I3" s="115"/>
      <c r="J3" s="115"/>
      <c r="K3" s="115"/>
      <c r="L3" s="115"/>
      <c r="M3" s="115"/>
      <c r="N3" s="116"/>
      <c r="O3" s="116"/>
      <c r="P3" s="116"/>
    </row>
    <row r="4" spans="2:18" s="127" customFormat="1" ht="15.75" thickBot="1">
      <c r="B4" s="431" t="s">
        <v>7</v>
      </c>
      <c r="C4" s="432"/>
      <c r="D4" s="432"/>
      <c r="E4" s="432"/>
      <c r="F4" s="432"/>
      <c r="G4" s="433" t="s">
        <v>25</v>
      </c>
      <c r="H4" s="434"/>
      <c r="I4" s="434"/>
      <c r="J4" s="434"/>
      <c r="K4" s="435"/>
      <c r="L4" s="433" t="s">
        <v>8</v>
      </c>
      <c r="M4" s="434"/>
      <c r="N4" s="434"/>
      <c r="O4" s="434"/>
      <c r="P4" s="434"/>
      <c r="Q4" s="129"/>
      <c r="R4" s="128"/>
    </row>
    <row r="5" spans="1:18" ht="51.75" customHeight="1" thickBot="1">
      <c r="A5" s="205" t="s">
        <v>6</v>
      </c>
      <c r="B5" s="417" t="s">
        <v>1</v>
      </c>
      <c r="C5" s="418" t="s">
        <v>2</v>
      </c>
      <c r="D5" s="418" t="s">
        <v>4</v>
      </c>
      <c r="E5" s="418" t="s">
        <v>24</v>
      </c>
      <c r="F5" s="419" t="s">
        <v>3</v>
      </c>
      <c r="G5" s="420" t="s">
        <v>1</v>
      </c>
      <c r="H5" s="418" t="s">
        <v>2</v>
      </c>
      <c r="I5" s="418" t="s">
        <v>4</v>
      </c>
      <c r="J5" s="418" t="s">
        <v>24</v>
      </c>
      <c r="K5" s="419" t="s">
        <v>3</v>
      </c>
      <c r="L5" s="417" t="s">
        <v>1</v>
      </c>
      <c r="M5" s="418" t="s">
        <v>2</v>
      </c>
      <c r="N5" s="418" t="s">
        <v>4</v>
      </c>
      <c r="O5" s="418" t="s">
        <v>24</v>
      </c>
      <c r="P5" s="421" t="s">
        <v>3</v>
      </c>
      <c r="Q5" s="206" t="s">
        <v>5</v>
      </c>
      <c r="R5" s="207" t="s">
        <v>9</v>
      </c>
    </row>
    <row r="6" spans="1:18" ht="20.25" customHeight="1">
      <c r="A6" s="143" t="s">
        <v>87</v>
      </c>
      <c r="B6" s="440">
        <v>20</v>
      </c>
      <c r="C6" s="440">
        <v>20</v>
      </c>
      <c r="D6" s="440">
        <v>20</v>
      </c>
      <c r="E6" s="286">
        <v>11</v>
      </c>
      <c r="F6" s="413"/>
      <c r="G6" s="265">
        <v>26.5</v>
      </c>
      <c r="H6" s="188">
        <v>25.5</v>
      </c>
      <c r="I6" s="442">
        <v>30.5</v>
      </c>
      <c r="J6" s="410">
        <v>7.5</v>
      </c>
      <c r="K6" s="288"/>
      <c r="L6" s="266"/>
      <c r="M6" s="286"/>
      <c r="N6" s="286"/>
      <c r="O6" s="286">
        <v>11</v>
      </c>
      <c r="P6" s="293"/>
      <c r="Q6" s="204">
        <f aca="true" t="shared" si="0" ref="Q6:Q24">SUM(B6:K6)-SUM(L6:P6)</f>
        <v>150</v>
      </c>
      <c r="R6" s="422" t="s">
        <v>45</v>
      </c>
    </row>
    <row r="7" spans="1:18" ht="33.75" customHeight="1">
      <c r="A7" s="298" t="s">
        <v>293</v>
      </c>
      <c r="B7" s="265">
        <v>13</v>
      </c>
      <c r="C7" s="265">
        <v>13</v>
      </c>
      <c r="D7" s="256">
        <v>16</v>
      </c>
      <c r="E7" s="201">
        <v>16</v>
      </c>
      <c r="F7" s="408">
        <v>20</v>
      </c>
      <c r="G7" s="265">
        <v>11.5</v>
      </c>
      <c r="H7" s="188">
        <v>10</v>
      </c>
      <c r="I7" s="287">
        <v>3</v>
      </c>
      <c r="J7" s="411">
        <v>9</v>
      </c>
      <c r="K7" s="414">
        <v>8</v>
      </c>
      <c r="L7" s="200">
        <v>13</v>
      </c>
      <c r="M7" s="201">
        <v>13</v>
      </c>
      <c r="N7" s="287"/>
      <c r="O7" s="201"/>
      <c r="P7" s="294"/>
      <c r="Q7" s="204">
        <f t="shared" si="0"/>
        <v>93.5</v>
      </c>
      <c r="R7" s="423" t="s">
        <v>46</v>
      </c>
    </row>
    <row r="8" spans="1:18" ht="20.25" customHeight="1">
      <c r="A8" s="307" t="s">
        <v>89</v>
      </c>
      <c r="B8" s="441">
        <v>16</v>
      </c>
      <c r="C8" s="441">
        <v>16</v>
      </c>
      <c r="D8" s="256"/>
      <c r="E8" s="264"/>
      <c r="F8" s="408">
        <v>13</v>
      </c>
      <c r="G8" s="265">
        <v>8</v>
      </c>
      <c r="H8" s="139">
        <v>6</v>
      </c>
      <c r="I8" s="201">
        <v>1</v>
      </c>
      <c r="J8" s="134"/>
      <c r="K8" s="414">
        <v>5</v>
      </c>
      <c r="L8" s="267"/>
      <c r="M8" s="201"/>
      <c r="N8" s="201"/>
      <c r="O8" s="201"/>
      <c r="P8" s="294"/>
      <c r="Q8" s="204">
        <f t="shared" si="0"/>
        <v>65</v>
      </c>
      <c r="R8" s="423" t="s">
        <v>47</v>
      </c>
    </row>
    <row r="9" spans="1:18" ht="20.25" customHeight="1">
      <c r="A9" s="307" t="s">
        <v>90</v>
      </c>
      <c r="B9" s="265">
        <v>9</v>
      </c>
      <c r="C9" s="265">
        <v>7</v>
      </c>
      <c r="D9" s="201">
        <v>13</v>
      </c>
      <c r="E9" s="201">
        <v>13</v>
      </c>
      <c r="F9" s="408"/>
      <c r="G9" s="265">
        <v>5.5</v>
      </c>
      <c r="H9" s="139">
        <v>4.5</v>
      </c>
      <c r="I9" s="201">
        <v>2.5</v>
      </c>
      <c r="J9" s="134">
        <v>3.5</v>
      </c>
      <c r="K9" s="415">
        <v>1</v>
      </c>
      <c r="L9" s="200"/>
      <c r="M9" s="201">
        <v>7</v>
      </c>
      <c r="N9" s="201"/>
      <c r="O9" s="201"/>
      <c r="P9" s="294"/>
      <c r="Q9" s="204">
        <f t="shared" si="0"/>
        <v>52</v>
      </c>
      <c r="R9" s="423">
        <v>4</v>
      </c>
    </row>
    <row r="10" spans="1:18" ht="20.25" customHeight="1">
      <c r="A10" s="143" t="s">
        <v>222</v>
      </c>
      <c r="B10" s="265">
        <v>5</v>
      </c>
      <c r="C10" s="265">
        <v>5</v>
      </c>
      <c r="D10" s="201">
        <v>11</v>
      </c>
      <c r="E10" s="201">
        <v>9</v>
      </c>
      <c r="F10" s="408"/>
      <c r="G10" s="265">
        <v>4</v>
      </c>
      <c r="H10" s="188">
        <v>4</v>
      </c>
      <c r="I10" s="411">
        <v>2.5</v>
      </c>
      <c r="J10" s="411">
        <v>2</v>
      </c>
      <c r="K10" s="414">
        <v>1</v>
      </c>
      <c r="L10" s="201">
        <v>5</v>
      </c>
      <c r="M10" s="201"/>
      <c r="N10" s="201"/>
      <c r="O10" s="201"/>
      <c r="P10" s="294"/>
      <c r="Q10" s="204">
        <f t="shared" si="0"/>
        <v>38.5</v>
      </c>
      <c r="R10" s="423">
        <v>5</v>
      </c>
    </row>
    <row r="11" spans="1:18" ht="20.25" customHeight="1">
      <c r="A11" s="143" t="s">
        <v>86</v>
      </c>
      <c r="B11" s="256"/>
      <c r="C11" s="256"/>
      <c r="D11" s="264"/>
      <c r="E11" s="201">
        <v>20</v>
      </c>
      <c r="F11" s="409"/>
      <c r="G11" s="265">
        <v>2</v>
      </c>
      <c r="H11" s="263">
        <v>1.5</v>
      </c>
      <c r="I11" s="201"/>
      <c r="J11" s="134">
        <v>7.5</v>
      </c>
      <c r="K11" s="415"/>
      <c r="L11" s="201"/>
      <c r="M11" s="201"/>
      <c r="N11" s="201"/>
      <c r="O11" s="201"/>
      <c r="P11" s="294"/>
      <c r="Q11" s="204">
        <f t="shared" si="0"/>
        <v>31</v>
      </c>
      <c r="R11" s="423">
        <v>6</v>
      </c>
    </row>
    <row r="12" spans="1:18" ht="20.25" customHeight="1">
      <c r="A12" s="143" t="s">
        <v>59</v>
      </c>
      <c r="B12" s="265">
        <v>7</v>
      </c>
      <c r="C12" s="265">
        <v>11</v>
      </c>
      <c r="D12" s="201"/>
      <c r="E12" s="201"/>
      <c r="F12" s="408"/>
      <c r="G12" s="265">
        <v>6</v>
      </c>
      <c r="H12" s="139">
        <v>6</v>
      </c>
      <c r="I12" s="201"/>
      <c r="J12" s="411"/>
      <c r="K12" s="414"/>
      <c r="L12" s="264"/>
      <c r="M12" s="201"/>
      <c r="N12" s="201"/>
      <c r="O12" s="201"/>
      <c r="P12" s="294"/>
      <c r="Q12" s="204">
        <f t="shared" si="0"/>
        <v>30</v>
      </c>
      <c r="R12" s="423">
        <v>7</v>
      </c>
    </row>
    <row r="13" spans="1:18" ht="20.25" customHeight="1">
      <c r="A13" s="143" t="s">
        <v>206</v>
      </c>
      <c r="B13" s="265">
        <v>11</v>
      </c>
      <c r="C13" s="265">
        <v>9</v>
      </c>
      <c r="D13" s="201"/>
      <c r="E13" s="264"/>
      <c r="F13" s="408"/>
      <c r="G13" s="265">
        <v>3</v>
      </c>
      <c r="H13" s="188">
        <v>3</v>
      </c>
      <c r="I13" s="201"/>
      <c r="J13" s="134">
        <v>2.5</v>
      </c>
      <c r="K13" s="416"/>
      <c r="L13" s="264"/>
      <c r="M13" s="201"/>
      <c r="N13" s="201"/>
      <c r="O13" s="201"/>
      <c r="P13" s="294"/>
      <c r="Q13" s="204">
        <f t="shared" si="0"/>
        <v>28.5</v>
      </c>
      <c r="R13" s="423">
        <v>8</v>
      </c>
    </row>
    <row r="14" spans="1:18" ht="20.25" customHeight="1">
      <c r="A14" s="143" t="s">
        <v>141</v>
      </c>
      <c r="B14" s="256"/>
      <c r="C14" s="256"/>
      <c r="D14" s="201"/>
      <c r="E14" s="201"/>
      <c r="F14" s="408">
        <v>16</v>
      </c>
      <c r="G14" s="264"/>
      <c r="H14" s="134"/>
      <c r="I14" s="188"/>
      <c r="J14" s="134"/>
      <c r="K14" s="416">
        <v>4.5</v>
      </c>
      <c r="L14" s="264"/>
      <c r="M14" s="134"/>
      <c r="N14" s="134"/>
      <c r="O14" s="134"/>
      <c r="P14" s="295"/>
      <c r="Q14" s="204">
        <f t="shared" si="0"/>
        <v>20.5</v>
      </c>
      <c r="R14" s="423">
        <v>9</v>
      </c>
    </row>
    <row r="15" spans="1:18" ht="20.25" customHeight="1">
      <c r="A15" s="143" t="s">
        <v>281</v>
      </c>
      <c r="B15" s="256"/>
      <c r="C15" s="256"/>
      <c r="D15" s="201"/>
      <c r="E15" s="201"/>
      <c r="F15" s="408"/>
      <c r="G15" s="264"/>
      <c r="H15" s="134"/>
      <c r="I15" s="188"/>
      <c r="J15" s="134">
        <v>1</v>
      </c>
      <c r="K15" s="416">
        <v>4.5</v>
      </c>
      <c r="L15" s="264"/>
      <c r="M15" s="134"/>
      <c r="N15" s="134"/>
      <c r="O15" s="134"/>
      <c r="P15" s="295"/>
      <c r="Q15" s="204">
        <f t="shared" si="0"/>
        <v>5.5</v>
      </c>
      <c r="R15" s="423">
        <v>10</v>
      </c>
    </row>
    <row r="16" spans="1:18" ht="20.25" customHeight="1">
      <c r="A16" s="298" t="s">
        <v>227</v>
      </c>
      <c r="B16" s="135"/>
      <c r="C16" s="264"/>
      <c r="D16" s="264"/>
      <c r="E16" s="201"/>
      <c r="F16" s="409"/>
      <c r="G16" s="265">
        <v>1</v>
      </c>
      <c r="H16" s="201">
        <v>1</v>
      </c>
      <c r="I16" s="263"/>
      <c r="J16" s="411">
        <v>3.5</v>
      </c>
      <c r="K16" s="292"/>
      <c r="L16" s="264"/>
      <c r="M16" s="201"/>
      <c r="N16" s="201"/>
      <c r="O16" s="201"/>
      <c r="P16" s="294"/>
      <c r="Q16" s="204">
        <f t="shared" si="0"/>
        <v>5.5</v>
      </c>
      <c r="R16" s="423">
        <v>11</v>
      </c>
    </row>
    <row r="17" spans="1:18" ht="20.25" customHeight="1">
      <c r="A17" s="143" t="s">
        <v>202</v>
      </c>
      <c r="B17" s="256"/>
      <c r="C17" s="256"/>
      <c r="D17" s="201"/>
      <c r="E17" s="201"/>
      <c r="F17" s="408"/>
      <c r="G17" s="265">
        <v>1.5</v>
      </c>
      <c r="H17" s="188">
        <v>2</v>
      </c>
      <c r="I17" s="134"/>
      <c r="J17" s="134"/>
      <c r="K17" s="416"/>
      <c r="L17" s="264"/>
      <c r="M17" s="134"/>
      <c r="N17" s="134"/>
      <c r="O17" s="134"/>
      <c r="P17" s="295"/>
      <c r="Q17" s="204">
        <f t="shared" si="0"/>
        <v>3.5</v>
      </c>
      <c r="R17" s="423">
        <v>12</v>
      </c>
    </row>
    <row r="18" spans="1:18" ht="20.25" customHeight="1">
      <c r="A18" s="143" t="s">
        <v>238</v>
      </c>
      <c r="B18" s="135"/>
      <c r="C18" s="264"/>
      <c r="D18" s="134"/>
      <c r="E18" s="134"/>
      <c r="F18" s="409"/>
      <c r="G18" s="265">
        <v>0.5</v>
      </c>
      <c r="H18" s="188">
        <v>0.5</v>
      </c>
      <c r="I18" s="188"/>
      <c r="J18" s="412">
        <v>2</v>
      </c>
      <c r="K18" s="292"/>
      <c r="L18" s="264"/>
      <c r="M18" s="134"/>
      <c r="N18" s="134"/>
      <c r="O18" s="134"/>
      <c r="P18" s="295"/>
      <c r="Q18" s="204">
        <f t="shared" si="0"/>
        <v>3</v>
      </c>
      <c r="R18" s="423">
        <v>13</v>
      </c>
    </row>
    <row r="19" spans="1:18" ht="20.25" customHeight="1">
      <c r="A19" s="143" t="s">
        <v>88</v>
      </c>
      <c r="B19" s="256"/>
      <c r="C19" s="256"/>
      <c r="D19" s="201"/>
      <c r="E19" s="264"/>
      <c r="F19" s="408"/>
      <c r="G19" s="265">
        <v>2</v>
      </c>
      <c r="H19" s="263">
        <v>0.5</v>
      </c>
      <c r="I19" s="201"/>
      <c r="J19" s="134"/>
      <c r="K19" s="416"/>
      <c r="L19" s="264"/>
      <c r="M19" s="201"/>
      <c r="N19" s="201"/>
      <c r="O19" s="201"/>
      <c r="P19" s="294"/>
      <c r="Q19" s="204">
        <f t="shared" si="0"/>
        <v>2.5</v>
      </c>
      <c r="R19" s="423">
        <v>14</v>
      </c>
    </row>
    <row r="20" spans="1:18" ht="20.25" customHeight="1">
      <c r="A20" s="143" t="s">
        <v>204</v>
      </c>
      <c r="B20" s="395"/>
      <c r="C20" s="264"/>
      <c r="D20" s="264"/>
      <c r="E20" s="264"/>
      <c r="F20" s="409"/>
      <c r="G20" s="265">
        <v>1</v>
      </c>
      <c r="H20" s="263">
        <v>1</v>
      </c>
      <c r="I20" s="291"/>
      <c r="J20" s="134"/>
      <c r="K20" s="292"/>
      <c r="L20" s="264"/>
      <c r="M20" s="201"/>
      <c r="N20" s="137"/>
      <c r="O20" s="201"/>
      <c r="P20" s="295"/>
      <c r="Q20" s="204">
        <f t="shared" si="0"/>
        <v>2</v>
      </c>
      <c r="R20" s="423">
        <v>15</v>
      </c>
    </row>
    <row r="21" spans="1:18" ht="20.25" customHeight="1">
      <c r="A21" s="143" t="s">
        <v>219</v>
      </c>
      <c r="B21" s="256"/>
      <c r="C21" s="264"/>
      <c r="D21" s="264"/>
      <c r="E21" s="201"/>
      <c r="F21" s="409"/>
      <c r="G21" s="265">
        <v>1</v>
      </c>
      <c r="H21" s="263">
        <v>1</v>
      </c>
      <c r="I21" s="263"/>
      <c r="J21" s="411"/>
      <c r="K21" s="292"/>
      <c r="L21" s="264"/>
      <c r="M21" s="201"/>
      <c r="N21" s="201"/>
      <c r="O21" s="201"/>
      <c r="P21" s="294"/>
      <c r="Q21" s="204">
        <f t="shared" si="0"/>
        <v>2</v>
      </c>
      <c r="R21" s="423">
        <v>16</v>
      </c>
    </row>
    <row r="22" spans="1:18" ht="20.25" customHeight="1">
      <c r="A22" s="143" t="s">
        <v>226</v>
      </c>
      <c r="B22" s="395"/>
      <c r="C22" s="264"/>
      <c r="D22" s="134"/>
      <c r="E22" s="134"/>
      <c r="F22" s="409"/>
      <c r="G22" s="265">
        <v>1</v>
      </c>
      <c r="H22" s="188">
        <v>1</v>
      </c>
      <c r="I22" s="188"/>
      <c r="J22" s="412"/>
      <c r="K22" s="292"/>
      <c r="L22" s="264"/>
      <c r="M22" s="134"/>
      <c r="N22" s="134"/>
      <c r="O22" s="134"/>
      <c r="P22" s="295"/>
      <c r="Q22" s="204">
        <f t="shared" si="0"/>
        <v>2</v>
      </c>
      <c r="R22" s="423">
        <v>17</v>
      </c>
    </row>
    <row r="23" spans="1:18" ht="20.25" customHeight="1">
      <c r="A23" s="143" t="s">
        <v>108</v>
      </c>
      <c r="B23" s="395"/>
      <c r="C23" s="264"/>
      <c r="D23" s="264"/>
      <c r="E23" s="264"/>
      <c r="F23" s="409"/>
      <c r="G23" s="264"/>
      <c r="H23" s="263"/>
      <c r="I23" s="291"/>
      <c r="J23" s="134">
        <v>1</v>
      </c>
      <c r="K23" s="415">
        <v>0.5</v>
      </c>
      <c r="L23" s="407"/>
      <c r="M23" s="201"/>
      <c r="N23" s="137"/>
      <c r="O23" s="201"/>
      <c r="P23" s="295"/>
      <c r="Q23" s="204">
        <f t="shared" si="0"/>
        <v>1.5</v>
      </c>
      <c r="R23" s="423">
        <v>18</v>
      </c>
    </row>
    <row r="24" spans="1:18" ht="20.25" customHeight="1">
      <c r="A24" s="143" t="s">
        <v>245</v>
      </c>
      <c r="B24" s="395"/>
      <c r="C24" s="256"/>
      <c r="D24" s="201"/>
      <c r="E24" s="201"/>
      <c r="F24" s="408"/>
      <c r="G24" s="265">
        <v>0.5</v>
      </c>
      <c r="H24" s="263">
        <v>0.5</v>
      </c>
      <c r="I24" s="263"/>
      <c r="J24" s="290"/>
      <c r="K24" s="289"/>
      <c r="L24" s="267"/>
      <c r="M24" s="201"/>
      <c r="N24" s="201"/>
      <c r="O24" s="201"/>
      <c r="P24" s="294"/>
      <c r="Q24" s="204">
        <f t="shared" si="0"/>
        <v>1</v>
      </c>
      <c r="R24" s="423">
        <v>19</v>
      </c>
    </row>
    <row r="25" ht="7.5" customHeight="1">
      <c r="A25" s="117"/>
    </row>
    <row r="26" spans="1:8" s="78" customFormat="1" ht="12.75">
      <c r="A26" s="87" t="s">
        <v>23</v>
      </c>
      <c r="B26" s="87"/>
      <c r="C26" s="88"/>
      <c r="D26" s="88"/>
      <c r="E26" s="88"/>
      <c r="F26" s="88"/>
      <c r="G26" s="88"/>
      <c r="H26" s="89" t="s">
        <v>10</v>
      </c>
    </row>
    <row r="27" spans="1:8" s="78" customFormat="1" ht="12.75">
      <c r="A27" s="87"/>
      <c r="B27" s="87"/>
      <c r="C27" s="88"/>
      <c r="D27" s="88"/>
      <c r="E27" s="88"/>
      <c r="F27" s="88"/>
      <c r="G27" s="88"/>
      <c r="H27" s="89"/>
    </row>
    <row r="28" spans="1:8" s="78" customFormat="1" ht="11.25" customHeight="1">
      <c r="A28" s="361" t="s">
        <v>260</v>
      </c>
      <c r="B28" s="87"/>
      <c r="C28" s="88"/>
      <c r="D28" s="88"/>
      <c r="E28" s="88"/>
      <c r="F28" s="88"/>
      <c r="G28" s="88"/>
      <c r="H28" s="89" t="s">
        <v>22</v>
      </c>
    </row>
  </sheetData>
  <sheetProtection/>
  <mergeCells count="3">
    <mergeCell ref="B4:F4"/>
    <mergeCell ref="G4:K4"/>
    <mergeCell ref="L4:P4"/>
  </mergeCells>
  <printOptions horizontalCentered="1"/>
  <pageMargins left="0.1968503937007874" right="0.75" top="0.31496062992125984" bottom="0.2755905511811024" header="0.2362204724409449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P16"/>
  <sheetViews>
    <sheetView zoomScale="85" zoomScaleNormal="85" zoomScalePageLayoutView="0" workbookViewId="0" topLeftCell="A1">
      <selection activeCell="A12" sqref="A12"/>
    </sheetView>
  </sheetViews>
  <sheetFormatPr defaultColWidth="9.140625" defaultRowHeight="12.75"/>
  <cols>
    <col min="1" max="1" width="6.140625" style="245" customWidth="1"/>
    <col min="2" max="2" width="22.8515625" style="245" customWidth="1"/>
    <col min="3" max="3" width="21.421875" style="245" customWidth="1"/>
    <col min="4" max="4" width="7.57421875" style="245" customWidth="1"/>
    <col min="5" max="14" width="7.421875" style="245" customWidth="1"/>
    <col min="15" max="15" width="8.28125" style="245" customWidth="1"/>
    <col min="16" max="16" width="8.421875" style="245" customWidth="1"/>
    <col min="17" max="16384" width="9.140625" style="245" customWidth="1"/>
  </cols>
  <sheetData>
    <row r="1" ht="18">
      <c r="A1" s="212" t="s">
        <v>198</v>
      </c>
    </row>
    <row r="2" ht="18">
      <c r="A2" s="212" t="s">
        <v>199</v>
      </c>
    </row>
    <row r="3" ht="27">
      <c r="A3" s="99" t="s">
        <v>193</v>
      </c>
    </row>
    <row r="4" spans="1:16" ht="42.75" customHeight="1">
      <c r="A4" s="246" t="s">
        <v>35</v>
      </c>
      <c r="B4" s="247" t="s">
        <v>26</v>
      </c>
      <c r="C4" s="247" t="s">
        <v>32</v>
      </c>
      <c r="D4" s="247" t="s">
        <v>127</v>
      </c>
      <c r="E4" s="248">
        <v>1</v>
      </c>
      <c r="F4" s="248">
        <v>2</v>
      </c>
      <c r="G4" s="248">
        <v>3</v>
      </c>
      <c r="H4" s="248">
        <v>4</v>
      </c>
      <c r="I4" s="248">
        <v>5</v>
      </c>
      <c r="J4" s="248">
        <v>6</v>
      </c>
      <c r="K4" s="248">
        <v>7</v>
      </c>
      <c r="L4" s="248">
        <v>8</v>
      </c>
      <c r="M4" s="248">
        <v>9</v>
      </c>
      <c r="N4" s="248">
        <v>10</v>
      </c>
      <c r="O4" s="252" t="s">
        <v>128</v>
      </c>
      <c r="P4" s="252" t="s">
        <v>29</v>
      </c>
    </row>
    <row r="5" spans="1:16" ht="35.25" customHeight="1">
      <c r="A5" s="93">
        <v>1</v>
      </c>
      <c r="B5" s="312" t="s">
        <v>51</v>
      </c>
      <c r="C5" s="310" t="s">
        <v>87</v>
      </c>
      <c r="D5" s="239">
        <v>206</v>
      </c>
      <c r="E5" s="97">
        <v>5.7</v>
      </c>
      <c r="F5" s="97">
        <v>5.3</v>
      </c>
      <c r="G5" s="251">
        <v>4.6</v>
      </c>
      <c r="H5" s="97">
        <v>7.4</v>
      </c>
      <c r="I5" s="97">
        <v>8.2</v>
      </c>
      <c r="J5" s="251">
        <v>8</v>
      </c>
      <c r="K5" s="97">
        <v>4.8</v>
      </c>
      <c r="L5" s="97">
        <v>0</v>
      </c>
      <c r="M5" s="97">
        <v>3.8</v>
      </c>
      <c r="N5" s="97">
        <v>2.7</v>
      </c>
      <c r="O5" s="233">
        <f aca="true" t="shared" si="0" ref="O5:O12">SUM(E5:N5)</f>
        <v>50.5</v>
      </c>
      <c r="P5" s="233">
        <f aca="true" t="shared" si="1" ref="P5:P12">SUM(D5,O5)</f>
        <v>256.5</v>
      </c>
    </row>
    <row r="6" spans="1:16" ht="35.25" customHeight="1">
      <c r="A6" s="93">
        <v>2</v>
      </c>
      <c r="B6" s="312" t="s">
        <v>169</v>
      </c>
      <c r="C6" s="310" t="s">
        <v>87</v>
      </c>
      <c r="D6" s="239">
        <v>199</v>
      </c>
      <c r="E6" s="253">
        <v>9.3</v>
      </c>
      <c r="F6" s="97">
        <v>5.1</v>
      </c>
      <c r="G6" s="251">
        <v>3.9</v>
      </c>
      <c r="H6" s="97">
        <v>6.6</v>
      </c>
      <c r="I6" s="97">
        <v>3.1</v>
      </c>
      <c r="J6" s="251">
        <v>7.2</v>
      </c>
      <c r="K6" s="97">
        <v>0</v>
      </c>
      <c r="L6" s="97">
        <v>8.3</v>
      </c>
      <c r="M6" s="97">
        <v>10.7</v>
      </c>
      <c r="N6" s="97">
        <v>6.1</v>
      </c>
      <c r="O6" s="233">
        <f t="shared" si="0"/>
        <v>60.300000000000004</v>
      </c>
      <c r="P6" s="233">
        <f t="shared" si="1"/>
        <v>259.3</v>
      </c>
    </row>
    <row r="7" spans="1:16" ht="35.25" customHeight="1">
      <c r="A7" s="93">
        <v>3</v>
      </c>
      <c r="B7" s="312" t="s">
        <v>104</v>
      </c>
      <c r="C7" s="310" t="s">
        <v>87</v>
      </c>
      <c r="D7" s="239">
        <v>199</v>
      </c>
      <c r="E7" s="250">
        <v>3.9</v>
      </c>
      <c r="F7" s="250">
        <v>7</v>
      </c>
      <c r="G7" s="251">
        <v>8.2</v>
      </c>
      <c r="H7" s="250">
        <v>7.5</v>
      </c>
      <c r="I7" s="250">
        <v>7.3</v>
      </c>
      <c r="J7" s="251">
        <v>9.3</v>
      </c>
      <c r="K7" s="250">
        <v>4.8</v>
      </c>
      <c r="L7" s="250">
        <v>7.2</v>
      </c>
      <c r="M7" s="250">
        <v>8.5</v>
      </c>
      <c r="N7" s="250">
        <v>1.8</v>
      </c>
      <c r="O7" s="233">
        <f t="shared" si="0"/>
        <v>65.5</v>
      </c>
      <c r="P7" s="233">
        <f t="shared" si="1"/>
        <v>264.5</v>
      </c>
    </row>
    <row r="8" spans="1:16" ht="35.25" customHeight="1">
      <c r="A8" s="93">
        <v>4</v>
      </c>
      <c r="B8" s="320" t="s">
        <v>42</v>
      </c>
      <c r="C8" s="321" t="s">
        <v>94</v>
      </c>
      <c r="D8" s="239">
        <v>190</v>
      </c>
      <c r="E8" s="97">
        <v>1.1</v>
      </c>
      <c r="F8" s="97">
        <v>6</v>
      </c>
      <c r="G8" s="251">
        <v>0</v>
      </c>
      <c r="H8" s="97">
        <v>4.5</v>
      </c>
      <c r="I8" s="97">
        <v>8.9</v>
      </c>
      <c r="J8" s="251">
        <v>0</v>
      </c>
      <c r="K8" s="97">
        <v>6.4</v>
      </c>
      <c r="L8" s="97">
        <v>5.6</v>
      </c>
      <c r="M8" s="97">
        <v>1.4</v>
      </c>
      <c r="N8" s="97">
        <v>2.6</v>
      </c>
      <c r="O8" s="233">
        <f t="shared" si="0"/>
        <v>36.5</v>
      </c>
      <c r="P8" s="233">
        <f t="shared" si="1"/>
        <v>226.5</v>
      </c>
    </row>
    <row r="9" spans="1:16" ht="35.25" customHeight="1">
      <c r="A9" s="93">
        <v>5</v>
      </c>
      <c r="B9" s="320" t="s">
        <v>249</v>
      </c>
      <c r="C9" s="321" t="s">
        <v>87</v>
      </c>
      <c r="D9" s="239">
        <v>189</v>
      </c>
      <c r="E9" s="250">
        <v>0</v>
      </c>
      <c r="F9" s="250">
        <v>0</v>
      </c>
      <c r="G9" s="251">
        <v>2.2</v>
      </c>
      <c r="H9" s="250">
        <v>7.4</v>
      </c>
      <c r="I9" s="250">
        <v>4.2</v>
      </c>
      <c r="J9" s="251">
        <v>0</v>
      </c>
      <c r="K9" s="250">
        <v>8.9</v>
      </c>
      <c r="L9" s="250">
        <v>0</v>
      </c>
      <c r="M9" s="250">
        <v>1.8</v>
      </c>
      <c r="N9" s="250">
        <v>6.7</v>
      </c>
      <c r="O9" s="233">
        <f t="shared" si="0"/>
        <v>31.200000000000003</v>
      </c>
      <c r="P9" s="233">
        <f t="shared" si="1"/>
        <v>220.2</v>
      </c>
    </row>
    <row r="10" spans="1:16" ht="35.25" customHeight="1">
      <c r="A10" s="93">
        <v>6</v>
      </c>
      <c r="B10" s="320" t="s">
        <v>217</v>
      </c>
      <c r="C10" s="321" t="s">
        <v>87</v>
      </c>
      <c r="D10" s="239">
        <v>179</v>
      </c>
      <c r="E10" s="97">
        <v>0</v>
      </c>
      <c r="F10" s="97">
        <v>0</v>
      </c>
      <c r="G10" s="251">
        <v>0</v>
      </c>
      <c r="H10" s="97">
        <v>0</v>
      </c>
      <c r="I10" s="97">
        <v>0</v>
      </c>
      <c r="J10" s="251">
        <v>0</v>
      </c>
      <c r="K10" s="97">
        <v>0</v>
      </c>
      <c r="L10" s="97">
        <v>0</v>
      </c>
      <c r="M10" s="97">
        <v>0</v>
      </c>
      <c r="N10" s="97">
        <v>0</v>
      </c>
      <c r="O10" s="233">
        <f t="shared" si="0"/>
        <v>0</v>
      </c>
      <c r="P10" s="233">
        <f t="shared" si="1"/>
        <v>179</v>
      </c>
    </row>
    <row r="11" spans="1:16" ht="35.25" customHeight="1">
      <c r="A11" s="93">
        <v>7</v>
      </c>
      <c r="B11" s="312" t="s">
        <v>156</v>
      </c>
      <c r="C11" s="310" t="s">
        <v>87</v>
      </c>
      <c r="D11" s="239">
        <v>172</v>
      </c>
      <c r="E11" s="97">
        <v>7.2</v>
      </c>
      <c r="F11" s="97">
        <v>7.7</v>
      </c>
      <c r="G11" s="251">
        <v>7</v>
      </c>
      <c r="H11" s="97">
        <v>10.6</v>
      </c>
      <c r="I11" s="97">
        <v>5.5</v>
      </c>
      <c r="J11" s="251">
        <v>8.8</v>
      </c>
      <c r="K11" s="97">
        <v>5.1</v>
      </c>
      <c r="L11" s="97">
        <v>6.3</v>
      </c>
      <c r="M11" s="97">
        <v>9.1</v>
      </c>
      <c r="N11" s="97">
        <v>6.8</v>
      </c>
      <c r="O11" s="233">
        <f t="shared" si="0"/>
        <v>74.1</v>
      </c>
      <c r="P11" s="233">
        <f t="shared" si="1"/>
        <v>246.1</v>
      </c>
    </row>
    <row r="12" spans="1:16" ht="35.25" customHeight="1">
      <c r="A12" s="93">
        <v>8</v>
      </c>
      <c r="B12" s="312" t="s">
        <v>251</v>
      </c>
      <c r="C12" s="310" t="s">
        <v>87</v>
      </c>
      <c r="D12" s="239">
        <v>165</v>
      </c>
      <c r="E12" s="97">
        <v>5.1</v>
      </c>
      <c r="F12" s="97">
        <v>8.8</v>
      </c>
      <c r="G12" s="251">
        <v>8.6</v>
      </c>
      <c r="H12" s="97">
        <v>5.3</v>
      </c>
      <c r="I12" s="97">
        <v>4.8</v>
      </c>
      <c r="J12" s="251">
        <v>0</v>
      </c>
      <c r="K12" s="97">
        <v>6.4</v>
      </c>
      <c r="L12" s="97">
        <v>9</v>
      </c>
      <c r="M12" s="97">
        <v>9.3</v>
      </c>
      <c r="N12" s="97">
        <v>2.7</v>
      </c>
      <c r="O12" s="233">
        <f t="shared" si="0"/>
        <v>60</v>
      </c>
      <c r="P12" s="233">
        <f t="shared" si="1"/>
        <v>225</v>
      </c>
    </row>
    <row r="14" spans="1:8" ht="12.75">
      <c r="A14" s="242" t="s">
        <v>23</v>
      </c>
      <c r="B14" s="242"/>
      <c r="C14" s="243"/>
      <c r="D14" s="243"/>
      <c r="E14" s="243"/>
      <c r="F14" s="243"/>
      <c r="G14" s="243"/>
      <c r="H14" s="244" t="s">
        <v>10</v>
      </c>
    </row>
    <row r="15" spans="1:8" ht="12.75">
      <c r="A15" s="242"/>
      <c r="B15" s="242"/>
      <c r="C15" s="243"/>
      <c r="D15" s="243"/>
      <c r="E15" s="243"/>
      <c r="F15" s="243"/>
      <c r="G15" s="243"/>
      <c r="H15" s="244"/>
    </row>
    <row r="16" spans="1:8" ht="12.75">
      <c r="A16" s="242" t="s">
        <v>50</v>
      </c>
      <c r="B16" s="242"/>
      <c r="C16" s="243"/>
      <c r="D16" s="243"/>
      <c r="E16" s="243"/>
      <c r="F16" s="243"/>
      <c r="G16" s="243"/>
      <c r="H16" s="244" t="s">
        <v>22</v>
      </c>
    </row>
  </sheetData>
  <sheetProtection/>
  <printOptions/>
  <pageMargins left="0.35433070866141736" right="0.472440944881889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K92"/>
  <sheetViews>
    <sheetView zoomScale="70" zoomScaleNormal="70" zoomScalePageLayoutView="0" workbookViewId="0" topLeftCell="A50">
      <selection activeCell="N14" sqref="N14"/>
    </sheetView>
  </sheetViews>
  <sheetFormatPr defaultColWidth="9.140625" defaultRowHeight="12.75"/>
  <cols>
    <col min="1" max="1" width="6.00390625" style="4" customWidth="1"/>
    <col min="2" max="2" width="23.7109375" style="153" customWidth="1"/>
    <col min="3" max="3" width="18.421875" style="153" customWidth="1"/>
    <col min="4" max="4" width="6.8515625" style="153" bestFit="1" customWidth="1"/>
    <col min="5" max="5" width="7.421875" style="6" customWidth="1"/>
    <col min="6" max="6" width="7.421875" style="4" customWidth="1"/>
    <col min="7" max="7" width="8.57421875" style="4" customWidth="1"/>
    <col min="8" max="8" width="6.28125" style="4" customWidth="1"/>
    <col min="9" max="9" width="7.7109375" style="4" customWidth="1"/>
    <col min="10" max="10" width="8.8515625" style="4" customWidth="1"/>
    <col min="11" max="11" width="9.7109375" style="5" customWidth="1"/>
    <col min="12" max="12" width="9.140625" style="5" customWidth="1"/>
    <col min="13" max="13" width="9.140625" style="388" customWidth="1"/>
    <col min="14" max="14" width="17.140625" style="388" bestFit="1" customWidth="1"/>
    <col min="15" max="15" width="9.140625" style="389" customWidth="1"/>
    <col min="16" max="37" width="9.140625" style="388" customWidth="1"/>
    <col min="38" max="16384" width="9.140625" style="4" customWidth="1"/>
  </cols>
  <sheetData>
    <row r="1" spans="1:12" ht="18">
      <c r="A1" s="212" t="s">
        <v>198</v>
      </c>
      <c r="B1" s="163"/>
      <c r="C1" s="164"/>
      <c r="D1" s="164"/>
      <c r="E1" s="35"/>
      <c r="F1" s="62"/>
      <c r="G1" s="11"/>
      <c r="H1" s="11"/>
      <c r="I1" s="35"/>
      <c r="J1" s="35"/>
      <c r="K1" s="6"/>
      <c r="L1" s="142" t="s">
        <v>292</v>
      </c>
    </row>
    <row r="2" spans="1:12" ht="18">
      <c r="A2" s="212" t="s">
        <v>199</v>
      </c>
      <c r="B2" s="163"/>
      <c r="C2" s="164"/>
      <c r="D2" s="164"/>
      <c r="E2" s="35"/>
      <c r="F2" s="62"/>
      <c r="G2" s="11"/>
      <c r="H2" s="11"/>
      <c r="I2" s="35"/>
      <c r="J2" s="35"/>
      <c r="K2" s="23"/>
      <c r="L2" s="23"/>
    </row>
    <row r="3" spans="1:37" s="30" customFormat="1" ht="15.75">
      <c r="A3" s="140" t="s">
        <v>116</v>
      </c>
      <c r="B3" s="165"/>
      <c r="C3" s="166"/>
      <c r="D3" s="166"/>
      <c r="E3" s="36"/>
      <c r="F3" s="63"/>
      <c r="G3" s="64"/>
      <c r="H3" s="64"/>
      <c r="I3" s="36"/>
      <c r="K3" s="60"/>
      <c r="L3" s="161" t="s">
        <v>37</v>
      </c>
      <c r="M3" s="130"/>
      <c r="N3" s="390"/>
      <c r="O3" s="114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</row>
    <row r="4" spans="1:37" s="30" customFormat="1" ht="30" customHeight="1">
      <c r="A4" s="61" t="s">
        <v>9</v>
      </c>
      <c r="B4" s="157" t="s">
        <v>16</v>
      </c>
      <c r="C4" s="157" t="s">
        <v>17</v>
      </c>
      <c r="D4" s="157" t="s">
        <v>105</v>
      </c>
      <c r="E4" s="24">
        <v>1</v>
      </c>
      <c r="F4" s="24">
        <v>2</v>
      </c>
      <c r="G4" s="65" t="s">
        <v>5</v>
      </c>
      <c r="H4" s="65" t="s">
        <v>112</v>
      </c>
      <c r="I4" s="66" t="s">
        <v>33</v>
      </c>
      <c r="J4" s="67" t="s">
        <v>39</v>
      </c>
      <c r="K4" s="67" t="s">
        <v>29</v>
      </c>
      <c r="L4" s="386" t="s">
        <v>11</v>
      </c>
      <c r="M4" s="390"/>
      <c r="N4" s="390"/>
      <c r="O4" s="114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</row>
    <row r="5" spans="1:37" s="75" customFormat="1" ht="18" customHeight="1">
      <c r="A5" s="369">
        <v>1</v>
      </c>
      <c r="B5" s="319" t="s">
        <v>41</v>
      </c>
      <c r="C5" s="310" t="s">
        <v>86</v>
      </c>
      <c r="D5" s="316">
        <v>1959</v>
      </c>
      <c r="E5" s="69">
        <v>93</v>
      </c>
      <c r="F5" s="69">
        <v>98</v>
      </c>
      <c r="G5" s="171">
        <f>SUM(E5:F5)</f>
        <v>191</v>
      </c>
      <c r="H5" s="171">
        <v>5</v>
      </c>
      <c r="I5" s="351" t="str">
        <f>IF(G5&gt;=188,"SM",IF(G5&gt;=185,"smk",IF(G5&gt;=180,"1.kl.",IF(G5&gt;=170,"2.kl.",IF(G5&gt;=160,"3.kl","")))))</f>
        <v>SM</v>
      </c>
      <c r="J5" s="96">
        <v>101.5</v>
      </c>
      <c r="K5" s="71">
        <f>SUM(J5,G5)</f>
        <v>292.5</v>
      </c>
      <c r="L5" s="387">
        <v>3.5</v>
      </c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</row>
    <row r="6" spans="1:37" s="75" customFormat="1" ht="18" customHeight="1">
      <c r="A6" s="369">
        <v>2</v>
      </c>
      <c r="B6" s="315" t="s">
        <v>278</v>
      </c>
      <c r="C6" s="315" t="s">
        <v>227</v>
      </c>
      <c r="D6" s="316">
        <v>1989</v>
      </c>
      <c r="E6" s="72">
        <v>96</v>
      </c>
      <c r="F6" s="72">
        <v>96</v>
      </c>
      <c r="G6" s="194">
        <f>SUM(E6:F6)</f>
        <v>192</v>
      </c>
      <c r="H6" s="171">
        <v>2</v>
      </c>
      <c r="I6" s="351" t="str">
        <f>IF(G6&gt;=188,"SM",IF(G6&gt;=185,"smk",IF(G6&gt;=180,"1.kl.",IF(G6&gt;=170,"2.kl.",IF(G6&gt;=160,"3.kl","")))))</f>
        <v>SM</v>
      </c>
      <c r="J6" s="96">
        <v>98.5</v>
      </c>
      <c r="K6" s="71">
        <f>SUM(J6,G6)</f>
        <v>290.5</v>
      </c>
      <c r="L6" s="387">
        <v>2.5</v>
      </c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</row>
    <row r="7" spans="1:37" s="75" customFormat="1" ht="18" customHeight="1">
      <c r="A7" s="369">
        <v>3</v>
      </c>
      <c r="B7" s="313" t="s">
        <v>151</v>
      </c>
      <c r="C7" s="310" t="s">
        <v>65</v>
      </c>
      <c r="D7" s="314">
        <v>1978</v>
      </c>
      <c r="E7" s="69">
        <v>93</v>
      </c>
      <c r="F7" s="69">
        <v>95</v>
      </c>
      <c r="G7" s="171">
        <f>SUM(E7:F7)</f>
        <v>188</v>
      </c>
      <c r="H7" s="171">
        <v>3</v>
      </c>
      <c r="I7" s="351" t="str">
        <f>IF(G7&gt;=188,"SM",IF(G7&gt;=185,"smk",IF(G7&gt;=180,"1.kl.",IF(G7&gt;=170,"2.kl.",IF(G7&gt;=160,"3.kl","")))))</f>
        <v>SM</v>
      </c>
      <c r="J7" s="96">
        <v>102.3</v>
      </c>
      <c r="K7" s="71">
        <f>SUM(J7,G7)</f>
        <v>290.3</v>
      </c>
      <c r="L7" s="387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</row>
    <row r="8" spans="1:37" s="75" customFormat="1" ht="18" customHeight="1">
      <c r="A8" s="369">
        <v>4</v>
      </c>
      <c r="B8" s="313" t="s">
        <v>277</v>
      </c>
      <c r="C8" s="310" t="s">
        <v>108</v>
      </c>
      <c r="D8" s="311">
        <v>1963</v>
      </c>
      <c r="E8" s="69">
        <v>91</v>
      </c>
      <c r="F8" s="69">
        <v>97</v>
      </c>
      <c r="G8" s="171">
        <f>SUM(E8:F8)</f>
        <v>188</v>
      </c>
      <c r="H8" s="171">
        <v>4</v>
      </c>
      <c r="I8" s="351" t="str">
        <f>IF(G8&gt;=188,"SM",IF(G8&gt;=185,"smk",IF(G8&gt;=180,"1.kl.",IF(G8&gt;=170,"2.kl.",IF(G8&gt;=160,"3.kl","")))))</f>
        <v>SM</v>
      </c>
      <c r="J8" s="96">
        <v>102.2</v>
      </c>
      <c r="K8" s="71">
        <f>SUM(J8,G8)</f>
        <v>290.2</v>
      </c>
      <c r="L8" s="387">
        <v>0.5</v>
      </c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</row>
    <row r="9" spans="1:37" s="75" customFormat="1" ht="18" customHeight="1">
      <c r="A9" s="369">
        <v>5</v>
      </c>
      <c r="B9" s="317" t="s">
        <v>111</v>
      </c>
      <c r="C9" s="310" t="s">
        <v>94</v>
      </c>
      <c r="D9" s="318">
        <v>1983</v>
      </c>
      <c r="E9" s="72">
        <v>96</v>
      </c>
      <c r="F9" s="72">
        <v>94</v>
      </c>
      <c r="G9" s="194">
        <f>SUM(E9:F9)</f>
        <v>190</v>
      </c>
      <c r="H9" s="171">
        <v>4</v>
      </c>
      <c r="I9" s="351" t="str">
        <f>IF(G9&gt;=188,"SM",IF(G9&gt;=185,"smk",IF(G9&gt;=180,"1.kl.",IF(G9&gt;=170,"2.kl.",IF(G9&gt;=160,"3.kl","")))))</f>
        <v>SM</v>
      </c>
      <c r="J9" s="96">
        <v>99.9</v>
      </c>
      <c r="K9" s="71">
        <f>SUM(J9,G9)</f>
        <v>289.9</v>
      </c>
      <c r="L9" s="387">
        <v>0.5</v>
      </c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</row>
    <row r="10" spans="1:37" s="75" customFormat="1" ht="18" customHeight="1">
      <c r="A10" s="369">
        <v>6</v>
      </c>
      <c r="B10" s="319" t="s">
        <v>196</v>
      </c>
      <c r="C10" s="310" t="s">
        <v>86</v>
      </c>
      <c r="D10" s="316">
        <v>1977</v>
      </c>
      <c r="E10" s="69">
        <v>98</v>
      </c>
      <c r="F10" s="69">
        <v>93</v>
      </c>
      <c r="G10" s="171">
        <f>SUM(E10:F10)</f>
        <v>191</v>
      </c>
      <c r="H10" s="171">
        <v>5</v>
      </c>
      <c r="I10" s="351" t="str">
        <f>IF(G10&gt;=188,"SM",IF(G10&gt;=185,"smk",IF(G10&gt;=180,"1.kl.",IF(G10&gt;=170,"2.kl.",IF(G10&gt;=160,"3.kl","")))))</f>
        <v>SM</v>
      </c>
      <c r="J10" s="96">
        <v>97.69999999999999</v>
      </c>
      <c r="K10" s="71">
        <f>SUM(J10,G10)</f>
        <v>288.7</v>
      </c>
      <c r="L10" s="387">
        <v>0.5</v>
      </c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</row>
    <row r="11" spans="1:37" s="75" customFormat="1" ht="18" customHeight="1">
      <c r="A11" s="369">
        <v>7</v>
      </c>
      <c r="B11" s="312" t="s">
        <v>272</v>
      </c>
      <c r="C11" s="310" t="s">
        <v>238</v>
      </c>
      <c r="D11" s="311">
        <v>1975</v>
      </c>
      <c r="E11" s="72">
        <v>97</v>
      </c>
      <c r="F11" s="72">
        <v>93</v>
      </c>
      <c r="G11" s="171">
        <f>SUM(E11:F11)</f>
        <v>190</v>
      </c>
      <c r="H11" s="171">
        <v>6</v>
      </c>
      <c r="I11" s="351" t="str">
        <f>IF(G11&gt;=188,"SM",IF(G11&gt;=185,"smk",IF(G11&gt;=180,"1.kl.",IF(G11&gt;=170,"2.kl.",IF(G11&gt;=160,"3.kl","")))))</f>
        <v>SM</v>
      </c>
      <c r="J11" s="10"/>
      <c r="K11" s="71">
        <f>SUM(J11,G11)</f>
        <v>190</v>
      </c>
      <c r="L11" s="387">
        <v>0.5</v>
      </c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</row>
    <row r="12" spans="1:37" s="75" customFormat="1" ht="18" customHeight="1">
      <c r="A12" s="369">
        <v>8</v>
      </c>
      <c r="B12" s="312" t="s">
        <v>268</v>
      </c>
      <c r="C12" s="310" t="s">
        <v>90</v>
      </c>
      <c r="D12" s="311"/>
      <c r="E12" s="69">
        <v>95</v>
      </c>
      <c r="F12" s="69">
        <v>93</v>
      </c>
      <c r="G12" s="171">
        <f>SUM(E12:F12)</f>
        <v>188</v>
      </c>
      <c r="H12" s="171">
        <v>5</v>
      </c>
      <c r="I12" s="351" t="str">
        <f>IF(G12&gt;=188,"SM",IF(G12&gt;=185,"smk",IF(G12&gt;=180,"1.kl.",IF(G12&gt;=170,"2.kl.",IF(G12&gt;=160,"3.kl","")))))</f>
        <v>SM</v>
      </c>
      <c r="J12" s="96"/>
      <c r="K12" s="71">
        <f>SUM(J12,G12)</f>
        <v>188</v>
      </c>
      <c r="L12" s="387">
        <v>0.5</v>
      </c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</row>
    <row r="13" spans="1:37" s="75" customFormat="1" ht="18" customHeight="1">
      <c r="A13" s="70">
        <v>9</v>
      </c>
      <c r="B13" s="319" t="s">
        <v>81</v>
      </c>
      <c r="C13" s="310" t="s">
        <v>86</v>
      </c>
      <c r="D13" s="316">
        <v>1960</v>
      </c>
      <c r="E13" s="69">
        <v>96</v>
      </c>
      <c r="F13" s="69">
        <v>92</v>
      </c>
      <c r="G13" s="171">
        <f>SUM(E13:F13)</f>
        <v>188</v>
      </c>
      <c r="H13" s="171">
        <v>3</v>
      </c>
      <c r="I13" s="351" t="str">
        <f>IF(G13&gt;=188,"SM",IF(G13&gt;=185,"smk",IF(G13&gt;=180,"1.kl.",IF(G13&gt;=170,"2.kl.",IF(G13&gt;=160,"3.kl","")))))</f>
        <v>SM</v>
      </c>
      <c r="J13" s="71"/>
      <c r="K13" s="71"/>
      <c r="L13" s="387">
        <v>0.5</v>
      </c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</row>
    <row r="14" spans="1:37" s="75" customFormat="1" ht="18" customHeight="1">
      <c r="A14" s="70">
        <v>10</v>
      </c>
      <c r="B14" s="312" t="s">
        <v>48</v>
      </c>
      <c r="C14" s="310" t="s">
        <v>94</v>
      </c>
      <c r="D14" s="311">
        <v>1961</v>
      </c>
      <c r="E14" s="72">
        <v>97</v>
      </c>
      <c r="F14" s="72">
        <v>90</v>
      </c>
      <c r="G14" s="171">
        <f>SUM(E14:F14)</f>
        <v>187</v>
      </c>
      <c r="H14" s="171">
        <v>3</v>
      </c>
      <c r="I14" s="351" t="str">
        <f>IF(G14&gt;=188,"SM",IF(G14&gt;=185,"smk",IF(G14&gt;=180,"1.kl.",IF(G14&gt;=170,"2.kl.",IF(G14&gt;=160,"3.kl","")))))</f>
        <v>smk</v>
      </c>
      <c r="J14" s="10"/>
      <c r="K14" s="71"/>
      <c r="L14" s="387">
        <v>0.5</v>
      </c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</row>
    <row r="15" spans="1:37" s="75" customFormat="1" ht="18" customHeight="1">
      <c r="A15" s="70">
        <v>11</v>
      </c>
      <c r="B15" s="368" t="s">
        <v>280</v>
      </c>
      <c r="C15" s="321" t="s">
        <v>108</v>
      </c>
      <c r="D15" s="311">
        <v>1983</v>
      </c>
      <c r="E15" s="72">
        <v>92</v>
      </c>
      <c r="F15" s="72">
        <v>95</v>
      </c>
      <c r="G15" s="171">
        <f>SUM(E15:F15)</f>
        <v>187</v>
      </c>
      <c r="H15" s="171">
        <v>2</v>
      </c>
      <c r="I15" s="351" t="str">
        <f>IF(G15&gt;=188,"SM",IF(G15&gt;=185,"smk",IF(G15&gt;=180,"1.kl.",IF(G15&gt;=170,"2.kl.",IF(G15&gt;=160,"3.kl","")))))</f>
        <v>smk</v>
      </c>
      <c r="J15" s="7"/>
      <c r="K15" s="7"/>
      <c r="L15" s="387">
        <v>0.5</v>
      </c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</row>
    <row r="16" spans="1:37" s="75" customFormat="1" ht="18" customHeight="1">
      <c r="A16" s="70">
        <v>12</v>
      </c>
      <c r="B16" s="373" t="s">
        <v>234</v>
      </c>
      <c r="C16" s="373" t="s">
        <v>86</v>
      </c>
      <c r="D16" s="311">
        <v>1986</v>
      </c>
      <c r="E16" s="69">
        <v>96</v>
      </c>
      <c r="F16" s="69">
        <v>90</v>
      </c>
      <c r="G16" s="171">
        <f>SUM(E16:F16)</f>
        <v>186</v>
      </c>
      <c r="H16" s="171">
        <v>5</v>
      </c>
      <c r="I16" s="351" t="str">
        <f>IF(G16&gt;=188,"SM",IF(G16&gt;=185,"smk",IF(G16&gt;=180,"1.kl.",IF(G16&gt;=170,"2.kl.",IF(G16&gt;=160,"3.kl","")))))</f>
        <v>smk</v>
      </c>
      <c r="J16" s="76"/>
      <c r="K16" s="7"/>
      <c r="L16" s="387">
        <v>0.5</v>
      </c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</row>
    <row r="17" spans="1:37" s="75" customFormat="1" ht="18" customHeight="1">
      <c r="A17" s="70">
        <v>13</v>
      </c>
      <c r="B17" s="346" t="s">
        <v>83</v>
      </c>
      <c r="C17" s="321" t="s">
        <v>86</v>
      </c>
      <c r="D17" s="316">
        <v>1984</v>
      </c>
      <c r="E17" s="72">
        <v>95</v>
      </c>
      <c r="F17" s="72">
        <v>90</v>
      </c>
      <c r="G17" s="171">
        <f>SUM(E17:F17)</f>
        <v>185</v>
      </c>
      <c r="H17" s="171">
        <v>4</v>
      </c>
      <c r="I17" s="351" t="str">
        <f>IF(G17&gt;=188,"SM",IF(G17&gt;=185,"smk",IF(G17&gt;=180,"1.kl.",IF(G17&gt;=170,"2.kl.",IF(G17&gt;=160,"3.kl","")))))</f>
        <v>smk</v>
      </c>
      <c r="J17" s="7"/>
      <c r="K17" s="7"/>
      <c r="L17" s="387">
        <v>0.5</v>
      </c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</row>
    <row r="18" spans="1:37" s="75" customFormat="1" ht="18" customHeight="1">
      <c r="A18" s="70">
        <v>14</v>
      </c>
      <c r="B18" s="343" t="s">
        <v>275</v>
      </c>
      <c r="C18" s="321" t="s">
        <v>65</v>
      </c>
      <c r="D18" s="314">
        <v>1976</v>
      </c>
      <c r="E18" s="72">
        <v>90</v>
      </c>
      <c r="F18" s="72">
        <v>94</v>
      </c>
      <c r="G18" s="171">
        <f>SUM(E18:F18)</f>
        <v>184</v>
      </c>
      <c r="H18" s="171">
        <v>5</v>
      </c>
      <c r="I18" s="351" t="str">
        <f>IF(G18&gt;=188,"SM",IF(G18&gt;=185,"smk",IF(G18&gt;=180,"1.kl.",IF(G18&gt;=170,"2.kl.",IF(G18&gt;=160,"3.kl","")))))</f>
        <v>1.kl.</v>
      </c>
      <c r="J18" s="76"/>
      <c r="K18" s="7"/>
      <c r="L18" s="387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</row>
    <row r="19" spans="1:37" s="75" customFormat="1" ht="18" customHeight="1">
      <c r="A19" s="70">
        <v>15</v>
      </c>
      <c r="B19" s="313" t="s">
        <v>79</v>
      </c>
      <c r="C19" s="310" t="s">
        <v>281</v>
      </c>
      <c r="D19" s="311">
        <v>1968</v>
      </c>
      <c r="E19" s="69">
        <v>88</v>
      </c>
      <c r="F19" s="69">
        <v>96</v>
      </c>
      <c r="G19" s="194">
        <f>SUM(E19:F19)</f>
        <v>184</v>
      </c>
      <c r="H19" s="171">
        <v>2</v>
      </c>
      <c r="I19" s="351" t="str">
        <f>IF(G19&gt;=188,"SM",IF(G19&gt;=185,"smk",IF(G19&gt;=180,"1.kl.",IF(G19&gt;=170,"2.kl.",IF(G19&gt;=160,"3.kl","")))))</f>
        <v>1.kl.</v>
      </c>
      <c r="J19" s="71"/>
      <c r="K19" s="71"/>
      <c r="L19" s="387">
        <v>0.5</v>
      </c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</row>
    <row r="20" spans="1:37" s="75" customFormat="1" ht="18" customHeight="1">
      <c r="A20" s="70">
        <v>16</v>
      </c>
      <c r="B20" s="319" t="s">
        <v>80</v>
      </c>
      <c r="C20" s="310" t="s">
        <v>86</v>
      </c>
      <c r="D20" s="316">
        <v>1959</v>
      </c>
      <c r="E20" s="72">
        <v>89</v>
      </c>
      <c r="F20" s="72">
        <v>94</v>
      </c>
      <c r="G20" s="171">
        <f>SUM(E20:F20)</f>
        <v>183</v>
      </c>
      <c r="H20" s="171">
        <v>5</v>
      </c>
      <c r="I20" s="351" t="str">
        <f>IF(G20&gt;=188,"SM",IF(G20&gt;=185,"smk",IF(G20&gt;=180,"1.kl.",IF(G20&gt;=170,"2.kl.",IF(G20&gt;=160,"3.kl","")))))</f>
        <v>1.kl.</v>
      </c>
      <c r="J20" s="7"/>
      <c r="K20" s="7"/>
      <c r="L20" s="387">
        <v>0.5</v>
      </c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</row>
    <row r="21" spans="1:37" s="75" customFormat="1" ht="18" customHeight="1">
      <c r="A21" s="70">
        <v>17</v>
      </c>
      <c r="B21" s="319" t="s">
        <v>283</v>
      </c>
      <c r="C21" s="310" t="s">
        <v>86</v>
      </c>
      <c r="D21" s="316">
        <v>1985</v>
      </c>
      <c r="E21" s="69">
        <v>90</v>
      </c>
      <c r="F21" s="69">
        <v>93</v>
      </c>
      <c r="G21" s="171">
        <f>SUM(E21:F21)</f>
        <v>183</v>
      </c>
      <c r="H21" s="171">
        <v>4</v>
      </c>
      <c r="I21" s="351" t="str">
        <f>IF(G21&gt;=188,"SM",IF(G21&gt;=185,"smk",IF(G21&gt;=180,"1.kl.",IF(G21&gt;=170,"2.kl.",IF(G21&gt;=160,"3.kl","")))))</f>
        <v>1.kl.</v>
      </c>
      <c r="J21" s="76"/>
      <c r="K21" s="7"/>
      <c r="L21" s="387">
        <v>0.5</v>
      </c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</row>
    <row r="22" spans="1:37" s="75" customFormat="1" ht="18" customHeight="1">
      <c r="A22" s="70">
        <v>18</v>
      </c>
      <c r="B22" s="312" t="s">
        <v>66</v>
      </c>
      <c r="C22" s="310" t="s">
        <v>90</v>
      </c>
      <c r="D22" s="311">
        <v>1956</v>
      </c>
      <c r="E22" s="72">
        <v>89</v>
      </c>
      <c r="F22" s="72">
        <v>94</v>
      </c>
      <c r="G22" s="171">
        <f>SUM(E22:F22)</f>
        <v>183</v>
      </c>
      <c r="H22" s="171">
        <v>2</v>
      </c>
      <c r="I22" s="351" t="str">
        <f>IF(G22&gt;=188,"SM",IF(G22&gt;=185,"smk",IF(G22&gt;=180,"1.kl.",IF(G22&gt;=170,"2.kl.",IF(G22&gt;=160,"3.kl","")))))</f>
        <v>1.kl.</v>
      </c>
      <c r="J22" s="7"/>
      <c r="K22" s="7"/>
      <c r="L22" s="387">
        <v>0.5</v>
      </c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</row>
    <row r="23" spans="1:37" s="75" customFormat="1" ht="18" customHeight="1">
      <c r="A23" s="70">
        <v>19</v>
      </c>
      <c r="B23" s="346" t="s">
        <v>134</v>
      </c>
      <c r="C23" s="321" t="s">
        <v>86</v>
      </c>
      <c r="D23" s="316">
        <v>1982</v>
      </c>
      <c r="E23" s="69">
        <v>91</v>
      </c>
      <c r="F23" s="69">
        <v>92</v>
      </c>
      <c r="G23" s="171">
        <f>SUM(E23:F23)</f>
        <v>183</v>
      </c>
      <c r="H23" s="171">
        <v>1</v>
      </c>
      <c r="I23" s="351" t="str">
        <f>IF(G23&gt;=188,"SM",IF(G23&gt;=185,"smk",IF(G23&gt;=180,"1.kl.",IF(G23&gt;=170,"2.kl.",IF(G23&gt;=160,"3.kl","")))))</f>
        <v>1.kl.</v>
      </c>
      <c r="J23" s="7"/>
      <c r="K23" s="7"/>
      <c r="L23" s="387">
        <v>0.5</v>
      </c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</row>
    <row r="24" spans="1:37" s="75" customFormat="1" ht="18" customHeight="1">
      <c r="A24" s="70">
        <v>20</v>
      </c>
      <c r="B24" s="312" t="s">
        <v>282</v>
      </c>
      <c r="C24" s="310" t="s">
        <v>238</v>
      </c>
      <c r="D24" s="311">
        <v>1975</v>
      </c>
      <c r="E24" s="72">
        <v>90</v>
      </c>
      <c r="F24" s="72">
        <v>92</v>
      </c>
      <c r="G24" s="171">
        <f>SUM(E24:F24)</f>
        <v>182</v>
      </c>
      <c r="H24" s="171">
        <v>6</v>
      </c>
      <c r="I24" s="351" t="str">
        <f>IF(G24&gt;=188,"SM",IF(G24&gt;=185,"smk",IF(G24&gt;=180,"1.kl.",IF(G24&gt;=170,"2.kl.",IF(G24&gt;=160,"3.kl","")))))</f>
        <v>1.kl.</v>
      </c>
      <c r="J24" s="7"/>
      <c r="K24" s="7"/>
      <c r="L24" s="387">
        <v>0.5</v>
      </c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</row>
    <row r="25" spans="1:37" s="75" customFormat="1" ht="18" customHeight="1">
      <c r="A25" s="70">
        <v>21</v>
      </c>
      <c r="B25" s="317" t="s">
        <v>73</v>
      </c>
      <c r="C25" s="310" t="s">
        <v>94</v>
      </c>
      <c r="D25" s="318">
        <v>1972</v>
      </c>
      <c r="E25" s="69">
        <v>90</v>
      </c>
      <c r="F25" s="69">
        <v>92</v>
      </c>
      <c r="G25" s="171">
        <f>SUM(E25:F25)</f>
        <v>182</v>
      </c>
      <c r="H25" s="171">
        <v>3</v>
      </c>
      <c r="I25" s="351" t="str">
        <f>IF(G25&gt;=188,"SM",IF(G25&gt;=185,"smk",IF(G25&gt;=180,"1.kl.",IF(G25&gt;=170,"2.kl.",IF(G25&gt;=160,"3.kl","")))))</f>
        <v>1.kl.</v>
      </c>
      <c r="J25" s="7"/>
      <c r="K25" s="7"/>
      <c r="L25" s="387">
        <v>0.5</v>
      </c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</row>
    <row r="26" spans="1:37" s="75" customFormat="1" ht="18" customHeight="1">
      <c r="A26" s="70">
        <v>22</v>
      </c>
      <c r="B26" s="312" t="s">
        <v>152</v>
      </c>
      <c r="C26" s="310" t="s">
        <v>238</v>
      </c>
      <c r="D26" s="311">
        <v>1962</v>
      </c>
      <c r="E26" s="72">
        <v>92</v>
      </c>
      <c r="F26" s="72">
        <v>89</v>
      </c>
      <c r="G26" s="171">
        <f>SUM(E26:F26)</f>
        <v>181</v>
      </c>
      <c r="H26" s="171">
        <v>4</v>
      </c>
      <c r="I26" s="351" t="str">
        <f>IF(G26&gt;=188,"SM",IF(G26&gt;=185,"smk",IF(G26&gt;=180,"1.kl.",IF(G26&gt;=170,"2.kl.",IF(G26&gt;=160,"3.kl","")))))</f>
        <v>1.kl.</v>
      </c>
      <c r="J26" s="76"/>
      <c r="K26" s="7"/>
      <c r="L26" s="387">
        <v>0.5</v>
      </c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</row>
    <row r="27" spans="1:37" s="75" customFormat="1" ht="18" customHeight="1">
      <c r="A27" s="70">
        <v>23</v>
      </c>
      <c r="B27" s="313" t="s">
        <v>147</v>
      </c>
      <c r="C27" s="310" t="s">
        <v>65</v>
      </c>
      <c r="D27" s="314">
        <v>1971</v>
      </c>
      <c r="E27" s="69">
        <v>87</v>
      </c>
      <c r="F27" s="69">
        <v>93</v>
      </c>
      <c r="G27" s="171">
        <f>SUM(E27:F27)</f>
        <v>180</v>
      </c>
      <c r="H27" s="171">
        <v>2</v>
      </c>
      <c r="I27" s="351" t="str">
        <f>IF(G27&gt;=188,"SM",IF(G27&gt;=185,"smk",IF(G27&gt;=180,"1.kl.",IF(G27&gt;=170,"2.kl.",IF(G27&gt;=160,"3.kl","")))))</f>
        <v>1.kl.</v>
      </c>
      <c r="J27" s="96"/>
      <c r="K27" s="71"/>
      <c r="L27" s="387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</row>
    <row r="28" spans="1:37" s="75" customFormat="1" ht="18" customHeight="1">
      <c r="A28" s="70">
        <v>24</v>
      </c>
      <c r="B28" s="312" t="s">
        <v>44</v>
      </c>
      <c r="C28" s="310" t="s">
        <v>87</v>
      </c>
      <c r="D28" s="311">
        <v>1974</v>
      </c>
      <c r="E28" s="69">
        <v>91</v>
      </c>
      <c r="F28" s="69">
        <v>89</v>
      </c>
      <c r="G28" s="171">
        <f>SUM(E28:F28)</f>
        <v>180</v>
      </c>
      <c r="H28" s="171">
        <v>2</v>
      </c>
      <c r="I28" s="351" t="str">
        <f>IF(G28&gt;=188,"SM",IF(G28&gt;=185,"smk",IF(G28&gt;=180,"1.kl.",IF(G28&gt;=170,"2.kl.",IF(G28&gt;=160,"3.kl","")))))</f>
        <v>1.kl.</v>
      </c>
      <c r="J28" s="76"/>
      <c r="K28" s="7"/>
      <c r="L28" s="387">
        <v>0.5</v>
      </c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</row>
    <row r="29" spans="1:37" s="75" customFormat="1" ht="18" customHeight="1">
      <c r="A29" s="70">
        <v>25</v>
      </c>
      <c r="B29" s="313" t="s">
        <v>54</v>
      </c>
      <c r="C29" s="310" t="s">
        <v>90</v>
      </c>
      <c r="D29" s="311">
        <v>1943</v>
      </c>
      <c r="E29" s="69">
        <v>93</v>
      </c>
      <c r="F29" s="69">
        <v>86</v>
      </c>
      <c r="G29" s="171">
        <f>SUM(E29:F29)</f>
        <v>179</v>
      </c>
      <c r="H29" s="171">
        <v>3</v>
      </c>
      <c r="I29" s="351" t="str">
        <f>IF(G29&gt;=188,"SM",IF(G29&gt;=185,"smk",IF(G29&gt;=180,"1.kl.",IF(G29&gt;=170,"2.kl.",IF(G29&gt;=160,"3.kl","")))))</f>
        <v>2.kl.</v>
      </c>
      <c r="J29" s="76"/>
      <c r="K29" s="7"/>
      <c r="L29" s="387">
        <v>0.5</v>
      </c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</row>
    <row r="30" spans="1:37" s="75" customFormat="1" ht="18" customHeight="1">
      <c r="A30" s="70">
        <v>26</v>
      </c>
      <c r="B30" s="315" t="s">
        <v>85</v>
      </c>
      <c r="C30" s="315" t="s">
        <v>227</v>
      </c>
      <c r="D30" s="316">
        <v>1965</v>
      </c>
      <c r="E30" s="69">
        <v>92</v>
      </c>
      <c r="F30" s="69">
        <v>86</v>
      </c>
      <c r="G30" s="171">
        <f>SUM(E30:F30)</f>
        <v>178</v>
      </c>
      <c r="H30" s="171">
        <v>3</v>
      </c>
      <c r="I30" s="351" t="str">
        <f>IF(G30&gt;=188,"SM",IF(G30&gt;=185,"smk",IF(G30&gt;=180,"1.kl.",IF(G30&gt;=170,"2.kl.",IF(G30&gt;=160,"3.kl","")))))</f>
        <v>2.kl.</v>
      </c>
      <c r="J30" s="7"/>
      <c r="K30" s="7"/>
      <c r="L30" s="387">
        <v>0.5</v>
      </c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</row>
    <row r="31" spans="1:37" s="75" customFormat="1" ht="18" customHeight="1">
      <c r="A31" s="70">
        <v>27</v>
      </c>
      <c r="B31" s="317" t="s">
        <v>197</v>
      </c>
      <c r="C31" s="310" t="s">
        <v>94</v>
      </c>
      <c r="D31" s="318">
        <v>1984</v>
      </c>
      <c r="E31" s="69">
        <v>87</v>
      </c>
      <c r="F31" s="69">
        <v>89</v>
      </c>
      <c r="G31" s="171">
        <f>SUM(E31:F31)</f>
        <v>176</v>
      </c>
      <c r="H31" s="171">
        <v>2</v>
      </c>
      <c r="I31" s="351" t="str">
        <f>IF(G31&gt;=188,"SM",IF(G31&gt;=185,"smk",IF(G31&gt;=180,"1.kl.",IF(G31&gt;=170,"2.kl.",IF(G31&gt;=160,"3.kl","")))))</f>
        <v>2.kl.</v>
      </c>
      <c r="J31" s="7"/>
      <c r="K31" s="7"/>
      <c r="L31" s="387">
        <v>0.5</v>
      </c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</row>
    <row r="32" spans="1:37" s="75" customFormat="1" ht="18" customHeight="1">
      <c r="A32" s="70">
        <v>28</v>
      </c>
      <c r="B32" s="312" t="s">
        <v>52</v>
      </c>
      <c r="C32" s="310" t="s">
        <v>87</v>
      </c>
      <c r="D32" s="311">
        <v>1988</v>
      </c>
      <c r="E32" s="69">
        <v>88</v>
      </c>
      <c r="F32" s="69">
        <v>88</v>
      </c>
      <c r="G32" s="171">
        <f>SUM(E32:F32)</f>
        <v>176</v>
      </c>
      <c r="H32" s="171">
        <v>2</v>
      </c>
      <c r="I32" s="351" t="str">
        <f>IF(G32&gt;=188,"SM",IF(G32&gt;=185,"smk",IF(G32&gt;=180,"1.kl.",IF(G32&gt;=170,"2.kl.",IF(G32&gt;=160,"3.kl","")))))</f>
        <v>2.kl.</v>
      </c>
      <c r="J32" s="96"/>
      <c r="K32" s="71"/>
      <c r="L32" s="387">
        <v>0.5</v>
      </c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</row>
    <row r="33" spans="1:37" s="75" customFormat="1" ht="18" customHeight="1">
      <c r="A33" s="70">
        <v>29</v>
      </c>
      <c r="B33" s="313" t="s">
        <v>144</v>
      </c>
      <c r="C33" s="310" t="s">
        <v>94</v>
      </c>
      <c r="D33" s="314">
        <v>1985</v>
      </c>
      <c r="E33" s="72">
        <v>93</v>
      </c>
      <c r="F33" s="72">
        <v>82</v>
      </c>
      <c r="G33" s="171">
        <f>SUM(E33:F33)</f>
        <v>175</v>
      </c>
      <c r="H33" s="171">
        <v>3</v>
      </c>
      <c r="I33" s="351" t="str">
        <f>IF(G33&gt;=188,"SM",IF(G33&gt;=185,"smk",IF(G33&gt;=180,"1.kl.",IF(G33&gt;=170,"2.kl.",IF(G33&gt;=160,"3.kl","")))))</f>
        <v>2.kl.</v>
      </c>
      <c r="J33" s="7"/>
      <c r="K33" s="7"/>
      <c r="L33" s="387">
        <v>0.5</v>
      </c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</row>
    <row r="34" spans="1:37" s="75" customFormat="1" ht="18" customHeight="1">
      <c r="A34" s="70">
        <v>30</v>
      </c>
      <c r="B34" s="315" t="s">
        <v>109</v>
      </c>
      <c r="C34" s="315" t="s">
        <v>227</v>
      </c>
      <c r="D34" s="316">
        <v>1985</v>
      </c>
      <c r="E34" s="69">
        <v>83</v>
      </c>
      <c r="F34" s="69">
        <v>92</v>
      </c>
      <c r="G34" s="171">
        <f>SUM(E34:F34)</f>
        <v>175</v>
      </c>
      <c r="H34" s="171">
        <v>1</v>
      </c>
      <c r="I34" s="351" t="str">
        <f>IF(G34&gt;=188,"SM",IF(G34&gt;=185,"smk",IF(G34&gt;=180,"1.kl.",IF(G34&gt;=170,"2.kl.",IF(G34&gt;=160,"3.kl","")))))</f>
        <v>2.kl.</v>
      </c>
      <c r="J34" s="7"/>
      <c r="K34" s="73"/>
      <c r="L34" s="387">
        <v>0.5</v>
      </c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</row>
    <row r="35" spans="1:37" s="75" customFormat="1" ht="18" customHeight="1">
      <c r="A35" s="70">
        <v>31</v>
      </c>
      <c r="B35" s="312" t="s">
        <v>154</v>
      </c>
      <c r="C35" s="310" t="s">
        <v>87</v>
      </c>
      <c r="D35" s="311">
        <v>1990</v>
      </c>
      <c r="E35" s="72">
        <v>84</v>
      </c>
      <c r="F35" s="72">
        <v>87</v>
      </c>
      <c r="G35" s="171">
        <f>SUM(E35:F35)</f>
        <v>171</v>
      </c>
      <c r="H35" s="171">
        <v>2</v>
      </c>
      <c r="I35" s="351" t="str">
        <f>IF(G35&gt;=188,"SM",IF(G35&gt;=185,"smk",IF(G35&gt;=180,"1.kl.",IF(G35&gt;=170,"2.kl.",IF(G35&gt;=160,"3.kl","")))))</f>
        <v>2.kl.</v>
      </c>
      <c r="J35" s="76"/>
      <c r="K35" s="7"/>
      <c r="L35" s="387">
        <v>0.5</v>
      </c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</row>
    <row r="36" spans="1:37" s="75" customFormat="1" ht="18" customHeight="1">
      <c r="A36" s="70">
        <v>32</v>
      </c>
      <c r="B36" s="312" t="s">
        <v>237</v>
      </c>
      <c r="C36" s="310" t="s">
        <v>238</v>
      </c>
      <c r="D36" s="311">
        <v>1977</v>
      </c>
      <c r="E36" s="69">
        <v>85</v>
      </c>
      <c r="F36" s="69">
        <v>86</v>
      </c>
      <c r="G36" s="171">
        <f>SUM(E36:F36)</f>
        <v>171</v>
      </c>
      <c r="H36" s="171">
        <v>1</v>
      </c>
      <c r="I36" s="351" t="str">
        <f>IF(G36&gt;=188,"SM",IF(G36&gt;=185,"smk",IF(G36&gt;=180,"1.kl.",IF(G36&gt;=170,"2.kl.",IF(G36&gt;=160,"3.kl","")))))</f>
        <v>2.kl.</v>
      </c>
      <c r="J36" s="96"/>
      <c r="K36" s="189"/>
      <c r="L36" s="387">
        <v>0.5</v>
      </c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</row>
    <row r="37" spans="1:37" s="75" customFormat="1" ht="18" customHeight="1">
      <c r="A37" s="70">
        <v>33</v>
      </c>
      <c r="B37" s="312" t="s">
        <v>163</v>
      </c>
      <c r="C37" s="310" t="s">
        <v>87</v>
      </c>
      <c r="D37" s="311">
        <v>1992</v>
      </c>
      <c r="E37" s="69">
        <v>81</v>
      </c>
      <c r="F37" s="69">
        <v>89</v>
      </c>
      <c r="G37" s="171">
        <f>SUM(E37:F37)</f>
        <v>170</v>
      </c>
      <c r="H37" s="171">
        <v>2</v>
      </c>
      <c r="I37" s="351" t="str">
        <f>IF(G37&gt;=188,"SM",IF(G37&gt;=185,"smk",IF(G37&gt;=180,"1.kl.",IF(G37&gt;=170,"2.kl.",IF(G37&gt;=160,"3.kl","")))))</f>
        <v>2.kl.</v>
      </c>
      <c r="J37" s="96"/>
      <c r="K37" s="71"/>
      <c r="L37" s="387">
        <v>0.5</v>
      </c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</row>
    <row r="38" spans="1:37" s="75" customFormat="1" ht="18" customHeight="1">
      <c r="A38" s="70">
        <v>34</v>
      </c>
      <c r="B38" s="312" t="s">
        <v>49</v>
      </c>
      <c r="C38" s="310" t="s">
        <v>90</v>
      </c>
      <c r="D38" s="311">
        <v>1979</v>
      </c>
      <c r="E38" s="69">
        <v>88</v>
      </c>
      <c r="F38" s="69">
        <v>82</v>
      </c>
      <c r="G38" s="171">
        <f>SUM(E38:F38)</f>
        <v>170</v>
      </c>
      <c r="H38" s="171">
        <v>2</v>
      </c>
      <c r="I38" s="351" t="str">
        <f>IF(G38&gt;=188,"SM",IF(G38&gt;=185,"smk",IF(G38&gt;=180,"1.kl.",IF(G38&gt;=170,"2.kl.",IF(G38&gt;=160,"3.kl","")))))</f>
        <v>2.kl.</v>
      </c>
      <c r="J38" s="7"/>
      <c r="K38" s="7"/>
      <c r="L38" s="387">
        <v>0.5</v>
      </c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</row>
    <row r="39" spans="1:37" s="75" customFormat="1" ht="18" customHeight="1">
      <c r="A39" s="70">
        <v>35</v>
      </c>
      <c r="B39" s="312" t="s">
        <v>96</v>
      </c>
      <c r="C39" s="310" t="s">
        <v>87</v>
      </c>
      <c r="D39" s="311">
        <v>1987</v>
      </c>
      <c r="E39" s="69">
        <v>86</v>
      </c>
      <c r="F39" s="69">
        <v>83</v>
      </c>
      <c r="G39" s="171">
        <f>SUM(E39:F39)</f>
        <v>169</v>
      </c>
      <c r="H39" s="171"/>
      <c r="I39" s="351" t="str">
        <f>IF(G39&gt;=188,"SM",IF(G39&gt;=185,"smk",IF(G39&gt;=180,"1.kl.",IF(G39&gt;=170,"2.kl.",IF(G39&gt;=160,"3.kl","")))))</f>
        <v>3.kl</v>
      </c>
      <c r="J39" s="284"/>
      <c r="K39" s="189"/>
      <c r="L39" s="387">
        <v>0.5</v>
      </c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</row>
    <row r="40" spans="1:37" s="75" customFormat="1" ht="18" customHeight="1">
      <c r="A40" s="70">
        <v>36</v>
      </c>
      <c r="B40" s="312" t="s">
        <v>257</v>
      </c>
      <c r="C40" s="310" t="s">
        <v>87</v>
      </c>
      <c r="D40" s="311">
        <v>1977</v>
      </c>
      <c r="E40" s="69">
        <v>86</v>
      </c>
      <c r="F40" s="69">
        <v>82</v>
      </c>
      <c r="G40" s="171">
        <f>SUM(E40:F40)</f>
        <v>168</v>
      </c>
      <c r="H40" s="171">
        <v>1</v>
      </c>
      <c r="I40" s="351" t="str">
        <f>IF(G40&gt;=188,"SM",IF(G40&gt;=185,"smk",IF(G40&gt;=180,"1.kl.",IF(G40&gt;=170,"2.kl.",IF(G40&gt;=160,"3.kl","")))))</f>
        <v>3.kl</v>
      </c>
      <c r="J40" s="7"/>
      <c r="K40" s="7"/>
      <c r="L40" s="387">
        <v>0.5</v>
      </c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</row>
    <row r="41" spans="1:37" s="75" customFormat="1" ht="18" customHeight="1">
      <c r="A41" s="70">
        <v>37</v>
      </c>
      <c r="B41" s="313" t="s">
        <v>53</v>
      </c>
      <c r="C41" s="310" t="s">
        <v>65</v>
      </c>
      <c r="D41" s="314">
        <v>1985</v>
      </c>
      <c r="E41" s="69">
        <v>86</v>
      </c>
      <c r="F41" s="69">
        <v>80</v>
      </c>
      <c r="G41" s="171">
        <f>SUM(E41:F41)</f>
        <v>166</v>
      </c>
      <c r="H41" s="171"/>
      <c r="I41" s="351" t="str">
        <f>IF(G41&gt;=188,"SM",IF(G41&gt;=185,"smk",IF(G41&gt;=180,"1.kl.",IF(G41&gt;=170,"2.kl.",IF(G41&gt;=160,"3.kl","")))))</f>
        <v>3.kl</v>
      </c>
      <c r="J41" s="188"/>
      <c r="K41" s="189"/>
      <c r="L41" s="387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</row>
    <row r="42" spans="1:37" s="75" customFormat="1" ht="18" customHeight="1">
      <c r="A42" s="70">
        <v>38</v>
      </c>
      <c r="B42" s="315" t="s">
        <v>174</v>
      </c>
      <c r="C42" s="310" t="s">
        <v>222</v>
      </c>
      <c r="D42" s="316">
        <v>1979</v>
      </c>
      <c r="E42" s="69">
        <v>81</v>
      </c>
      <c r="F42" s="69">
        <v>83</v>
      </c>
      <c r="G42" s="171">
        <f>SUM(E42:F42)</f>
        <v>164</v>
      </c>
      <c r="H42" s="171">
        <v>1</v>
      </c>
      <c r="I42" s="351" t="str">
        <f>IF(G42&gt;=188,"SM",IF(G42&gt;=185,"smk",IF(G42&gt;=180,"1.kl.",IF(G42&gt;=170,"2.kl.",IF(G42&gt;=160,"3.kl","")))))</f>
        <v>3.kl</v>
      </c>
      <c r="J42" s="76"/>
      <c r="K42" s="7"/>
      <c r="L42" s="387">
        <v>0.5</v>
      </c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</row>
    <row r="43" spans="1:37" s="75" customFormat="1" ht="18" customHeight="1">
      <c r="A43" s="70">
        <v>39</v>
      </c>
      <c r="B43" s="312" t="s">
        <v>170</v>
      </c>
      <c r="C43" s="310" t="s">
        <v>87</v>
      </c>
      <c r="D43" s="311">
        <v>1984</v>
      </c>
      <c r="E43" s="69">
        <v>83</v>
      </c>
      <c r="F43" s="72">
        <v>81</v>
      </c>
      <c r="G43" s="171">
        <f>SUM(E43:F43)</f>
        <v>164</v>
      </c>
      <c r="H43" s="171"/>
      <c r="I43" s="351" t="str">
        <f>IF(G43&gt;=188,"SM",IF(G43&gt;=185,"smk",IF(G43&gt;=180,"1.kl.",IF(G43&gt;=170,"2.kl.",IF(G43&gt;=160,"3.kl","")))))</f>
        <v>3.kl</v>
      </c>
      <c r="J43" s="96"/>
      <c r="K43" s="71"/>
      <c r="L43" s="387">
        <v>0.5</v>
      </c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</row>
    <row r="44" spans="1:37" s="75" customFormat="1" ht="18" customHeight="1">
      <c r="A44" s="70">
        <v>40</v>
      </c>
      <c r="B44" s="313" t="s">
        <v>270</v>
      </c>
      <c r="C44" s="310" t="s">
        <v>94</v>
      </c>
      <c r="D44" s="314">
        <v>1981</v>
      </c>
      <c r="E44" s="69">
        <v>84</v>
      </c>
      <c r="F44" s="69">
        <v>79</v>
      </c>
      <c r="G44" s="171">
        <f>SUM(E44:F44)</f>
        <v>163</v>
      </c>
      <c r="H44" s="171">
        <v>3</v>
      </c>
      <c r="I44" s="351" t="str">
        <f>IF(G44&gt;=188,"SM",IF(G44&gt;=185,"smk",IF(G44&gt;=180,"1.kl.",IF(G44&gt;=170,"2.kl.",IF(G44&gt;=160,"3.kl","")))))</f>
        <v>3.kl</v>
      </c>
      <c r="J44" s="188"/>
      <c r="K44" s="189"/>
      <c r="L44" s="387">
        <v>0.5</v>
      </c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</row>
    <row r="45" spans="1:37" s="75" customFormat="1" ht="18" customHeight="1">
      <c r="A45" s="70">
        <v>41</v>
      </c>
      <c r="B45" s="312" t="s">
        <v>167</v>
      </c>
      <c r="C45" s="310" t="s">
        <v>87</v>
      </c>
      <c r="D45" s="311">
        <v>1973</v>
      </c>
      <c r="E45" s="72">
        <v>78</v>
      </c>
      <c r="F45" s="72">
        <v>85</v>
      </c>
      <c r="G45" s="171">
        <f>SUM(E45:F45)</f>
        <v>163</v>
      </c>
      <c r="H45" s="171">
        <v>1</v>
      </c>
      <c r="I45" s="351" t="str">
        <f>IF(G45&gt;=188,"SM",IF(G45&gt;=185,"smk",IF(G45&gt;=180,"1.kl.",IF(G45&gt;=170,"2.kl.",IF(G45&gt;=160,"3.kl","")))))</f>
        <v>3.kl</v>
      </c>
      <c r="J45" s="96"/>
      <c r="K45" s="71"/>
      <c r="L45" s="387">
        <v>0.5</v>
      </c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</row>
    <row r="46" spans="1:37" s="75" customFormat="1" ht="18" customHeight="1">
      <c r="A46" s="70">
        <v>42</v>
      </c>
      <c r="B46" s="312" t="s">
        <v>155</v>
      </c>
      <c r="C46" s="312" t="s">
        <v>87</v>
      </c>
      <c r="D46" s="311">
        <v>1960</v>
      </c>
      <c r="E46" s="69">
        <v>88</v>
      </c>
      <c r="F46" s="69">
        <v>75</v>
      </c>
      <c r="G46" s="171">
        <f>SUM(E46:F46)</f>
        <v>163</v>
      </c>
      <c r="H46" s="171">
        <v>1</v>
      </c>
      <c r="I46" s="351"/>
      <c r="J46" s="7"/>
      <c r="K46" s="7"/>
      <c r="L46" s="387">
        <v>0.5</v>
      </c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</row>
    <row r="47" spans="1:37" s="75" customFormat="1" ht="18" customHeight="1">
      <c r="A47" s="70">
        <v>43</v>
      </c>
      <c r="B47" s="313" t="s">
        <v>271</v>
      </c>
      <c r="C47" s="310" t="s">
        <v>94</v>
      </c>
      <c r="D47" s="314">
        <v>1978</v>
      </c>
      <c r="E47" s="69">
        <v>82</v>
      </c>
      <c r="F47" s="69">
        <v>80</v>
      </c>
      <c r="G47" s="171">
        <f>SUM(E47:F47)</f>
        <v>162</v>
      </c>
      <c r="H47" s="171"/>
      <c r="I47" s="351" t="str">
        <f>IF(G47&gt;=188,"SM",IF(G47&gt;=185,"smk",IF(G47&gt;=180,"1.kl.",IF(G47&gt;=170,"2.kl.",IF(G47&gt;=160,"3.kl","")))))</f>
        <v>3.kl</v>
      </c>
      <c r="J47" s="7"/>
      <c r="K47" s="7"/>
      <c r="L47" s="387">
        <v>0.5</v>
      </c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</row>
    <row r="48" spans="1:37" s="75" customFormat="1" ht="18" customHeight="1">
      <c r="A48" s="70">
        <v>44</v>
      </c>
      <c r="B48" s="312" t="s">
        <v>181</v>
      </c>
      <c r="C48" s="310" t="s">
        <v>222</v>
      </c>
      <c r="D48" s="311">
        <v>1979</v>
      </c>
      <c r="E48" s="69">
        <v>85</v>
      </c>
      <c r="F48" s="69">
        <v>72</v>
      </c>
      <c r="G48" s="171">
        <f>SUM(E48:F48)</f>
        <v>157</v>
      </c>
      <c r="H48" s="171"/>
      <c r="I48" s="351">
        <f>IF(G48&gt;=188,"SM",IF(G48&gt;=185,"smk",IF(G48&gt;=180,"1.kl.",IF(G48&gt;=170,"2.kl.",IF(G48&gt;=160,"3.kl","")))))</f>
      </c>
      <c r="J48" s="7"/>
      <c r="K48" s="7"/>
      <c r="L48" s="387">
        <v>0.5</v>
      </c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</row>
    <row r="49" spans="1:37" s="75" customFormat="1" ht="18" customHeight="1">
      <c r="A49" s="70">
        <v>45</v>
      </c>
      <c r="B49" s="312" t="s">
        <v>101</v>
      </c>
      <c r="C49" s="310" t="s">
        <v>87</v>
      </c>
      <c r="D49" s="311">
        <v>1978</v>
      </c>
      <c r="E49" s="72">
        <v>73</v>
      </c>
      <c r="F49" s="72">
        <v>83</v>
      </c>
      <c r="G49" s="171">
        <f>SUM(E49:F49)</f>
        <v>156</v>
      </c>
      <c r="H49" s="171"/>
      <c r="I49" s="351">
        <f>IF(G49&gt;=188,"SM",IF(G49&gt;=185,"smk",IF(G49&gt;=180,"1.kl.",IF(G49&gt;=170,"2.kl.",IF(G49&gt;=160,"3.kl","")))))</f>
      </c>
      <c r="J49" s="96"/>
      <c r="K49" s="189"/>
      <c r="L49" s="387">
        <v>0.5</v>
      </c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</row>
    <row r="50" spans="1:37" s="75" customFormat="1" ht="18" customHeight="1">
      <c r="A50" s="70">
        <v>46</v>
      </c>
      <c r="B50" s="315" t="s">
        <v>187</v>
      </c>
      <c r="C50" s="310" t="s">
        <v>222</v>
      </c>
      <c r="D50" s="316">
        <v>1987</v>
      </c>
      <c r="E50" s="69">
        <v>69</v>
      </c>
      <c r="F50" s="69">
        <v>85</v>
      </c>
      <c r="G50" s="171">
        <f>SUM(E50:F50)</f>
        <v>154</v>
      </c>
      <c r="H50" s="171">
        <v>1</v>
      </c>
      <c r="I50" s="351">
        <f>IF(G50&gt;=188,"SM",IF(G50&gt;=185,"smk",IF(G50&gt;=180,"1.kl.",IF(G50&gt;=170,"2.kl.",IF(G50&gt;=160,"3.kl","")))))</f>
      </c>
      <c r="J50" s="76"/>
      <c r="K50" s="7"/>
      <c r="L50" s="387">
        <v>0.5</v>
      </c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</row>
    <row r="51" spans="1:37" s="75" customFormat="1" ht="18" customHeight="1">
      <c r="A51" s="70">
        <v>47</v>
      </c>
      <c r="B51" s="317" t="s">
        <v>269</v>
      </c>
      <c r="C51" s="310" t="s">
        <v>94</v>
      </c>
      <c r="D51" s="318">
        <v>1978</v>
      </c>
      <c r="E51" s="69">
        <v>70</v>
      </c>
      <c r="F51" s="69">
        <v>84</v>
      </c>
      <c r="G51" s="171">
        <f>SUM(E51:F51)</f>
        <v>154</v>
      </c>
      <c r="H51" s="171"/>
      <c r="I51" s="351">
        <f>IF(G51&gt;=188,"SM",IF(G51&gt;=185,"smk",IF(G51&gt;=180,"1.kl.",IF(G51&gt;=170,"2.kl.",IF(G51&gt;=160,"3.kl","")))))</f>
      </c>
      <c r="J51" s="188"/>
      <c r="K51" s="189"/>
      <c r="L51" s="387">
        <v>0.5</v>
      </c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</row>
    <row r="52" spans="1:37" s="75" customFormat="1" ht="18" customHeight="1">
      <c r="A52" s="70">
        <v>48</v>
      </c>
      <c r="B52" s="313" t="s">
        <v>145</v>
      </c>
      <c r="C52" s="310" t="s">
        <v>281</v>
      </c>
      <c r="D52" s="311">
        <v>1969</v>
      </c>
      <c r="E52" s="69">
        <v>84</v>
      </c>
      <c r="F52" s="69">
        <v>64</v>
      </c>
      <c r="G52" s="171">
        <f>SUM(E52:F52)</f>
        <v>148</v>
      </c>
      <c r="H52" s="171"/>
      <c r="I52" s="351">
        <f>IF(G52&gt;=188,"SM",IF(G52&gt;=185,"smk",IF(G52&gt;=180,"1.kl.",IF(G52&gt;=170,"2.kl.",IF(G52&gt;=160,"3.kl","")))))</f>
      </c>
      <c r="J52" s="7"/>
      <c r="K52" s="7"/>
      <c r="L52" s="387">
        <v>0.5</v>
      </c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</row>
    <row r="53" spans="1:37" s="75" customFormat="1" ht="18" customHeight="1">
      <c r="A53" s="70">
        <v>49</v>
      </c>
      <c r="B53" s="312" t="s">
        <v>143</v>
      </c>
      <c r="C53" s="310" t="s">
        <v>87</v>
      </c>
      <c r="D53" s="311">
        <v>1967</v>
      </c>
      <c r="E53" s="69">
        <v>82</v>
      </c>
      <c r="F53" s="69">
        <v>64</v>
      </c>
      <c r="G53" s="171">
        <f>SUM(E53:F53)</f>
        <v>146</v>
      </c>
      <c r="H53" s="171"/>
      <c r="I53" s="351">
        <f>IF(G53&gt;=188,"SM",IF(G53&gt;=185,"smk",IF(G53&gt;=180,"1.kl.",IF(G53&gt;=170,"2.kl.",IF(G53&gt;=160,"3.kl","")))))</f>
      </c>
      <c r="J53" s="76"/>
      <c r="K53" s="7"/>
      <c r="L53" s="387">
        <v>0.5</v>
      </c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</row>
    <row r="54" spans="1:37" s="75" customFormat="1" ht="18" customHeight="1">
      <c r="A54" s="70">
        <v>50</v>
      </c>
      <c r="B54" s="144" t="s">
        <v>142</v>
      </c>
      <c r="C54" s="143" t="s">
        <v>94</v>
      </c>
      <c r="D54" s="303">
        <v>1987</v>
      </c>
      <c r="E54" s="69">
        <v>71</v>
      </c>
      <c r="F54" s="69">
        <v>72</v>
      </c>
      <c r="G54" s="171">
        <f>SUM(E54:F54)</f>
        <v>143</v>
      </c>
      <c r="H54" s="171">
        <v>1</v>
      </c>
      <c r="I54" s="351">
        <f>IF(G54&gt;=188,"SM",IF(G54&gt;=185,"smk",IF(G54&gt;=180,"1.kl.",IF(G54&gt;=170,"2.kl.",IF(G54&gt;=160,"3.kl","")))))</f>
      </c>
      <c r="J54" s="76"/>
      <c r="K54" s="7"/>
      <c r="L54" s="387">
        <v>0.5</v>
      </c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</row>
    <row r="55" spans="1:37" s="75" customFormat="1" ht="18" customHeight="1">
      <c r="A55" s="70">
        <v>51</v>
      </c>
      <c r="B55" s="144" t="s">
        <v>254</v>
      </c>
      <c r="C55" s="143" t="s">
        <v>94</v>
      </c>
      <c r="D55" s="303">
        <v>1968</v>
      </c>
      <c r="E55" s="69">
        <v>68</v>
      </c>
      <c r="F55" s="69">
        <v>63</v>
      </c>
      <c r="G55" s="171">
        <f>SUM(E55:F55)</f>
        <v>131</v>
      </c>
      <c r="H55" s="171"/>
      <c r="I55" s="351"/>
      <c r="J55" s="7"/>
      <c r="K55" s="7"/>
      <c r="L55" s="387">
        <v>0.5</v>
      </c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</row>
    <row r="56" spans="1:37" s="75" customFormat="1" ht="18" customHeight="1">
      <c r="A56" s="70">
        <v>52</v>
      </c>
      <c r="B56" s="313" t="s">
        <v>284</v>
      </c>
      <c r="C56" s="310" t="s">
        <v>65</v>
      </c>
      <c r="D56" s="314">
        <v>1960</v>
      </c>
      <c r="E56" s="69">
        <v>86</v>
      </c>
      <c r="F56" s="69">
        <v>7</v>
      </c>
      <c r="G56" s="171">
        <f>SUM(E56:F56)</f>
        <v>93</v>
      </c>
      <c r="H56" s="171">
        <v>2</v>
      </c>
      <c r="I56" s="351">
        <f>IF(G56&gt;=188,"SM",IF(G56&gt;=185,"smk",IF(G56&gt;=180,"1.kl.",IF(G56&gt;=170,"2.kl.",IF(G56&gt;=160,"3.kl","")))))</f>
      </c>
      <c r="J56" s="76"/>
      <c r="K56" s="7"/>
      <c r="L56" s="387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</row>
    <row r="57" spans="1:37" s="75" customFormat="1" ht="18" customHeight="1" hidden="1">
      <c r="A57" s="70" t="s">
        <v>191</v>
      </c>
      <c r="B57" s="312" t="s">
        <v>43</v>
      </c>
      <c r="C57" s="310" t="s">
        <v>219</v>
      </c>
      <c r="D57" s="311">
        <v>1967</v>
      </c>
      <c r="E57" s="69"/>
      <c r="F57" s="69"/>
      <c r="G57" s="171">
        <f>SUM(E57:F57)</f>
        <v>0</v>
      </c>
      <c r="H57" s="171"/>
      <c r="I57" s="351">
        <f aca="true" t="shared" si="0" ref="I56:I64">IF(G57&gt;=188,"SM",IF(G57&gt;=185,"smk",IF(G57&gt;=180,"1.kl.",IF(G57&gt;=170,"2.kl.",IF(G57&gt;=160,"3.kl","")))))</f>
      </c>
      <c r="J57" s="284"/>
      <c r="K57" s="189"/>
      <c r="L57" s="387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</row>
    <row r="58" spans="1:37" s="75" customFormat="1" ht="18" customHeight="1" hidden="1">
      <c r="A58" s="70" t="s">
        <v>191</v>
      </c>
      <c r="B58" s="312" t="s">
        <v>150</v>
      </c>
      <c r="C58" s="310" t="s">
        <v>87</v>
      </c>
      <c r="D58" s="311">
        <v>1973</v>
      </c>
      <c r="E58" s="69"/>
      <c r="F58" s="69"/>
      <c r="G58" s="171">
        <f>SUM(E58:F58)</f>
        <v>0</v>
      </c>
      <c r="H58" s="171"/>
      <c r="I58" s="351">
        <f t="shared" si="0"/>
      </c>
      <c r="J58" s="7"/>
      <c r="K58" s="7"/>
      <c r="L58" s="387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</row>
    <row r="59" spans="1:37" s="75" customFormat="1" ht="18" customHeight="1" hidden="1">
      <c r="A59" s="70" t="s">
        <v>191</v>
      </c>
      <c r="B59" s="315" t="s">
        <v>110</v>
      </c>
      <c r="C59" s="315" t="s">
        <v>227</v>
      </c>
      <c r="D59" s="316">
        <v>1985</v>
      </c>
      <c r="E59" s="72"/>
      <c r="F59" s="72"/>
      <c r="G59" s="171">
        <f>SUM(E59:F59)</f>
        <v>0</v>
      </c>
      <c r="H59" s="171"/>
      <c r="I59" s="351">
        <f t="shared" si="0"/>
      </c>
      <c r="J59" s="7"/>
      <c r="K59" s="7"/>
      <c r="L59" s="387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</row>
    <row r="60" spans="1:37" s="75" customFormat="1" ht="18" customHeight="1" hidden="1">
      <c r="A60" s="70" t="s">
        <v>191</v>
      </c>
      <c r="B60" s="315" t="s">
        <v>153</v>
      </c>
      <c r="C60" s="315" t="s">
        <v>227</v>
      </c>
      <c r="D60" s="316">
        <v>1968</v>
      </c>
      <c r="E60" s="69"/>
      <c r="F60" s="69"/>
      <c r="G60" s="171">
        <f>SUM(E60:F60)</f>
        <v>0</v>
      </c>
      <c r="H60" s="171"/>
      <c r="I60" s="351">
        <f t="shared" si="0"/>
      </c>
      <c r="J60" s="7"/>
      <c r="K60" s="7"/>
      <c r="L60" s="387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</row>
    <row r="61" spans="1:37" s="75" customFormat="1" ht="18" customHeight="1" hidden="1">
      <c r="A61" s="70" t="s">
        <v>191</v>
      </c>
      <c r="B61" s="315" t="s">
        <v>279</v>
      </c>
      <c r="C61" s="315" t="s">
        <v>227</v>
      </c>
      <c r="D61" s="316">
        <v>1967</v>
      </c>
      <c r="E61" s="72"/>
      <c r="F61" s="72"/>
      <c r="G61" s="171">
        <f>SUM(E61:F61)</f>
        <v>0</v>
      </c>
      <c r="H61" s="171"/>
      <c r="I61" s="351">
        <f t="shared" si="0"/>
      </c>
      <c r="J61" s="71"/>
      <c r="K61" s="71"/>
      <c r="L61" s="387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</row>
    <row r="62" spans="1:37" s="75" customFormat="1" ht="18" customHeight="1" hidden="1">
      <c r="A62" s="70" t="s">
        <v>191</v>
      </c>
      <c r="B62" s="319" t="s">
        <v>82</v>
      </c>
      <c r="C62" s="310" t="s">
        <v>86</v>
      </c>
      <c r="D62" s="316">
        <v>1963</v>
      </c>
      <c r="E62" s="69"/>
      <c r="F62" s="69"/>
      <c r="G62" s="171">
        <f>SUM(E62:F62)</f>
        <v>0</v>
      </c>
      <c r="H62" s="171"/>
      <c r="I62" s="351">
        <f t="shared" si="0"/>
      </c>
      <c r="J62" s="7"/>
      <c r="K62" s="7"/>
      <c r="L62" s="387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</row>
    <row r="63" spans="1:37" s="75" customFormat="1" ht="18" customHeight="1" hidden="1">
      <c r="A63" s="70" t="s">
        <v>191</v>
      </c>
      <c r="B63" s="315" t="s">
        <v>84</v>
      </c>
      <c r="C63" s="315" t="s">
        <v>227</v>
      </c>
      <c r="D63" s="316">
        <v>1971</v>
      </c>
      <c r="E63" s="69"/>
      <c r="F63" s="69"/>
      <c r="G63" s="171">
        <f>SUM(E63:F63)</f>
        <v>0</v>
      </c>
      <c r="H63" s="171"/>
      <c r="I63" s="351">
        <f t="shared" si="0"/>
      </c>
      <c r="J63" s="7"/>
      <c r="K63" s="7"/>
      <c r="L63" s="387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</row>
    <row r="64" spans="1:37" s="75" customFormat="1" ht="18" customHeight="1" hidden="1">
      <c r="A64" s="70" t="s">
        <v>191</v>
      </c>
      <c r="B64" s="315" t="s">
        <v>195</v>
      </c>
      <c r="C64" s="315" t="s">
        <v>227</v>
      </c>
      <c r="D64" s="316">
        <v>1984</v>
      </c>
      <c r="E64" s="72"/>
      <c r="F64" s="72"/>
      <c r="G64" s="171">
        <f>SUM(E64:F64)</f>
        <v>0</v>
      </c>
      <c r="H64" s="171"/>
      <c r="I64" s="351">
        <f t="shared" si="0"/>
      </c>
      <c r="J64" s="71"/>
      <c r="K64" s="71"/>
      <c r="L64" s="387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</row>
    <row r="65" spans="1:37" s="75" customFormat="1" ht="17.25" customHeight="1">
      <c r="A65" s="268"/>
      <c r="B65" s="269"/>
      <c r="C65" s="270"/>
      <c r="D65" s="271"/>
      <c r="E65" s="272"/>
      <c r="F65" s="272"/>
      <c r="G65" s="273"/>
      <c r="H65" s="273"/>
      <c r="I65" s="274"/>
      <c r="J65" s="275"/>
      <c r="K65" s="275"/>
      <c r="L65" s="268"/>
      <c r="M65" s="352"/>
      <c r="N65" s="352"/>
      <c r="O65" s="378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</row>
    <row r="66" spans="1:12" ht="15.75">
      <c r="A66" s="140" t="s">
        <v>123</v>
      </c>
      <c r="B66" s="165"/>
      <c r="C66" s="166"/>
      <c r="D66" s="166"/>
      <c r="E66" s="36"/>
      <c r="F66" s="63"/>
      <c r="G66" s="64"/>
      <c r="H66" s="64"/>
      <c r="I66" s="36"/>
      <c r="J66" s="30"/>
      <c r="K66" s="60"/>
      <c r="L66" s="161" t="str">
        <f>L3</f>
        <v>SM-188; SMK-185; I.-180; II.-170; III.-160</v>
      </c>
    </row>
    <row r="67" spans="1:12" ht="31.5">
      <c r="A67" s="61" t="s">
        <v>9</v>
      </c>
      <c r="B67" s="157" t="s">
        <v>16</v>
      </c>
      <c r="C67" s="157" t="s">
        <v>17</v>
      </c>
      <c r="D67" s="157" t="s">
        <v>105</v>
      </c>
      <c r="E67" s="24">
        <v>1</v>
      </c>
      <c r="F67" s="24">
        <v>2</v>
      </c>
      <c r="G67" s="65" t="s">
        <v>5</v>
      </c>
      <c r="H67" s="65" t="s">
        <v>112</v>
      </c>
      <c r="I67" s="66" t="s">
        <v>33</v>
      </c>
      <c r="J67" s="67" t="s">
        <v>39</v>
      </c>
      <c r="K67" s="67" t="s">
        <v>29</v>
      </c>
      <c r="L67" s="386" t="s">
        <v>11</v>
      </c>
    </row>
    <row r="68" spans="1:12" ht="18.75" customHeight="1">
      <c r="A68" s="70">
        <v>5</v>
      </c>
      <c r="B68" s="319" t="s">
        <v>274</v>
      </c>
      <c r="C68" s="310" t="s">
        <v>86</v>
      </c>
      <c r="D68" s="316">
        <v>1967</v>
      </c>
      <c r="E68" s="69">
        <v>90</v>
      </c>
      <c r="F68" s="69">
        <v>84</v>
      </c>
      <c r="G68" s="171">
        <f>SUM(E68:F68)</f>
        <v>174</v>
      </c>
      <c r="H68" s="171">
        <v>1</v>
      </c>
      <c r="I68" s="351" t="str">
        <f>IF(G68&gt;=188,"SM",IF(G68&gt;=185,"smk",IF(G68&gt;=180,"1.kl.",IF(G68&gt;=170,"2.kl.",IF(G68&gt;=160,"3.kl","")))))</f>
        <v>2.kl.</v>
      </c>
      <c r="J68" s="96"/>
      <c r="K68" s="71"/>
      <c r="L68" s="387">
        <v>0.5</v>
      </c>
    </row>
    <row r="69" spans="1:12" ht="18.75" customHeight="1">
      <c r="A69" s="70">
        <v>1</v>
      </c>
      <c r="B69" s="313" t="s">
        <v>273</v>
      </c>
      <c r="C69" s="310" t="s">
        <v>94</v>
      </c>
      <c r="D69" s="314">
        <v>1990</v>
      </c>
      <c r="E69" s="69">
        <v>94</v>
      </c>
      <c r="F69" s="69">
        <v>89</v>
      </c>
      <c r="G69" s="171">
        <f>SUM(E69:F69)</f>
        <v>183</v>
      </c>
      <c r="H69" s="171">
        <v>2</v>
      </c>
      <c r="I69" s="351" t="str">
        <f>IF(G69&gt;=188,"SM",IF(G69&gt;=185,"smk",IF(G69&gt;=180,"1.kl.",IF(G69&gt;=170,"2.kl.",IF(G69&gt;=160,"3.kl","")))))</f>
        <v>1.kl.</v>
      </c>
      <c r="J69" s="96"/>
      <c r="K69" s="71"/>
      <c r="L69" s="387">
        <v>3.5</v>
      </c>
    </row>
    <row r="70" spans="1:12" ht="18.75" customHeight="1">
      <c r="A70" s="70">
        <v>6</v>
      </c>
      <c r="B70" s="312" t="s">
        <v>42</v>
      </c>
      <c r="C70" s="310" t="s">
        <v>94</v>
      </c>
      <c r="D70" s="311">
        <v>1951</v>
      </c>
      <c r="E70" s="69">
        <v>91</v>
      </c>
      <c r="F70" s="69">
        <v>83</v>
      </c>
      <c r="G70" s="171">
        <f>SUM(E70:F70)</f>
        <v>174</v>
      </c>
      <c r="H70" s="171"/>
      <c r="I70" s="351" t="str">
        <f>IF(G70&gt;=188,"SM",IF(G70&gt;=185,"smk",IF(G70&gt;=180,"1.kl.",IF(G70&gt;=170,"2.kl.",IF(G70&gt;=160,"3.kl","")))))</f>
        <v>2.kl.</v>
      </c>
      <c r="J70" s="96"/>
      <c r="K70" s="71"/>
      <c r="L70" s="387">
        <v>0.5</v>
      </c>
    </row>
    <row r="71" spans="1:12" ht="18.75" customHeight="1">
      <c r="A71" s="70">
        <v>9</v>
      </c>
      <c r="B71" s="315" t="s">
        <v>276</v>
      </c>
      <c r="C71" s="310" t="s">
        <v>222</v>
      </c>
      <c r="D71" s="316"/>
      <c r="E71" s="69">
        <v>79</v>
      </c>
      <c r="F71" s="69">
        <v>81</v>
      </c>
      <c r="G71" s="171">
        <f>SUM(E71:F71)</f>
        <v>160</v>
      </c>
      <c r="H71" s="171"/>
      <c r="I71" s="351" t="str">
        <f>IF(G71&gt;=188,"SM",IF(G71&gt;=185,"smk",IF(G71&gt;=180,"1.kl.",IF(G71&gt;=170,"2.kl.",IF(G71&gt;=160,"3.kl","")))))</f>
        <v>3.kl</v>
      </c>
      <c r="J71" s="96"/>
      <c r="K71" s="71"/>
      <c r="L71" s="387">
        <v>0.5</v>
      </c>
    </row>
    <row r="72" spans="1:12" ht="18.75" customHeight="1">
      <c r="A72" s="70">
        <v>3</v>
      </c>
      <c r="B72" s="313" t="s">
        <v>267</v>
      </c>
      <c r="C72" s="310" t="s">
        <v>90</v>
      </c>
      <c r="D72" s="311"/>
      <c r="E72" s="69">
        <v>91</v>
      </c>
      <c r="F72" s="69">
        <v>90</v>
      </c>
      <c r="G72" s="171">
        <f>SUM(E72:F72)</f>
        <v>181</v>
      </c>
      <c r="H72" s="171">
        <v>3</v>
      </c>
      <c r="I72" s="351" t="str">
        <f>IF(G72&gt;=188,"SM",IF(G72&gt;=185,"smk",IF(G72&gt;=180,"1.kl.",IF(G72&gt;=170,"2.kl.",IF(G72&gt;=160,"3.kl","")))))</f>
        <v>1.kl.</v>
      </c>
      <c r="J72" s="96"/>
      <c r="K72" s="71"/>
      <c r="L72" s="387">
        <v>1.5</v>
      </c>
    </row>
    <row r="73" spans="1:12" ht="18.75" customHeight="1">
      <c r="A73" s="70">
        <v>2</v>
      </c>
      <c r="B73" s="312" t="s">
        <v>130</v>
      </c>
      <c r="C73" s="310" t="s">
        <v>206</v>
      </c>
      <c r="D73" s="311">
        <v>1972</v>
      </c>
      <c r="E73" s="69">
        <v>94</v>
      </c>
      <c r="F73" s="69">
        <v>89</v>
      </c>
      <c r="G73" s="171">
        <f>SUM(E73:F73)</f>
        <v>183</v>
      </c>
      <c r="H73" s="171"/>
      <c r="I73" s="351" t="str">
        <f>IF(G73&gt;=188,"SM",IF(G73&gt;=185,"smk",IF(G73&gt;=180,"1.kl.",IF(G73&gt;=170,"2.kl.",IF(G73&gt;=160,"3.kl","")))))</f>
        <v>1.kl.</v>
      </c>
      <c r="J73" s="96"/>
      <c r="K73" s="71"/>
      <c r="L73" s="387">
        <v>2.5</v>
      </c>
    </row>
    <row r="74" spans="1:12" ht="18.75" customHeight="1">
      <c r="A74" s="70">
        <v>4</v>
      </c>
      <c r="B74" s="312" t="s">
        <v>104</v>
      </c>
      <c r="C74" s="310" t="s">
        <v>87</v>
      </c>
      <c r="D74" s="311">
        <v>1991</v>
      </c>
      <c r="E74" s="69">
        <v>88</v>
      </c>
      <c r="F74" s="69">
        <v>91</v>
      </c>
      <c r="G74" s="171">
        <f>SUM(E74:F74)</f>
        <v>179</v>
      </c>
      <c r="H74" s="171">
        <v>4</v>
      </c>
      <c r="I74" s="351" t="str">
        <f>IF(G74&gt;=188,"SM",IF(G74&gt;=185,"smk",IF(G74&gt;=180,"1.kl.",IF(G74&gt;=170,"2.kl.",IF(G74&gt;=160,"3.kl","")))))</f>
        <v>2.kl.</v>
      </c>
      <c r="J74" s="96"/>
      <c r="K74" s="71"/>
      <c r="L74" s="387">
        <v>0.5</v>
      </c>
    </row>
    <row r="75" spans="1:12" ht="18.75" customHeight="1">
      <c r="A75" s="70">
        <v>7</v>
      </c>
      <c r="B75" s="312" t="s">
        <v>156</v>
      </c>
      <c r="C75" s="310" t="s">
        <v>87</v>
      </c>
      <c r="D75" s="311">
        <v>1997</v>
      </c>
      <c r="E75" s="69">
        <v>85</v>
      </c>
      <c r="F75" s="69">
        <v>85</v>
      </c>
      <c r="G75" s="171">
        <f>SUM(E75:F75)</f>
        <v>170</v>
      </c>
      <c r="H75" s="171"/>
      <c r="I75" s="351" t="str">
        <f>IF(G75&gt;=188,"SM",IF(G75&gt;=185,"smk",IF(G75&gt;=180,"1.kl.",IF(G75&gt;=170,"2.kl.",IF(G75&gt;=160,"3.kl","")))))</f>
        <v>2.kl.</v>
      </c>
      <c r="J75" s="96"/>
      <c r="K75" s="71"/>
      <c r="L75" s="387">
        <v>0.5</v>
      </c>
    </row>
    <row r="76" spans="1:12" ht="18.75" customHeight="1">
      <c r="A76" s="70">
        <v>8</v>
      </c>
      <c r="B76" s="131" t="s">
        <v>51</v>
      </c>
      <c r="C76" s="143" t="s">
        <v>87</v>
      </c>
      <c r="D76" s="297">
        <v>1975</v>
      </c>
      <c r="E76" s="69">
        <v>82</v>
      </c>
      <c r="F76" s="69">
        <v>85</v>
      </c>
      <c r="G76" s="171">
        <f>SUM(E76:F76)</f>
        <v>167</v>
      </c>
      <c r="H76" s="171">
        <v>2</v>
      </c>
      <c r="I76" s="351" t="str">
        <f>IF(G76&gt;=188,"SM",IF(G76&gt;=185,"smk",IF(G76&gt;=180,"1.kl.",IF(G76&gt;=170,"2.kl.",IF(G76&gt;=160,"3.kl","")))))</f>
        <v>3.kl</v>
      </c>
      <c r="J76" s="96"/>
      <c r="K76" s="71"/>
      <c r="L76" s="387">
        <v>0.5</v>
      </c>
    </row>
    <row r="77" spans="1:12" ht="18.75" customHeight="1">
      <c r="A77" s="70">
        <v>10</v>
      </c>
      <c r="B77" s="312" t="s">
        <v>169</v>
      </c>
      <c r="C77" s="310" t="s">
        <v>87</v>
      </c>
      <c r="D77" s="311">
        <v>1995</v>
      </c>
      <c r="E77" s="69">
        <v>80</v>
      </c>
      <c r="F77" s="69">
        <v>78</v>
      </c>
      <c r="G77" s="171">
        <f>SUM(E77:F77)</f>
        <v>158</v>
      </c>
      <c r="H77" s="171">
        <v>1</v>
      </c>
      <c r="I77" s="351">
        <f>IF(G77&gt;=188,"SM",IF(G77&gt;=185,"smk",IF(G77&gt;=180,"1.kl.",IF(G77&gt;=170,"2.kl.",IF(G77&gt;=160,"3.kl","")))))</f>
      </c>
      <c r="J77" s="96"/>
      <c r="K77" s="71"/>
      <c r="L77" s="387">
        <v>0.5</v>
      </c>
    </row>
    <row r="78" spans="2:8" ht="15" customHeight="1">
      <c r="B78" s="153" t="s">
        <v>14</v>
      </c>
      <c r="D78" s="6" t="s">
        <v>5</v>
      </c>
      <c r="E78" s="5"/>
      <c r="F78" s="6" t="s">
        <v>15</v>
      </c>
      <c r="G78" s="6"/>
      <c r="H78" s="6" t="s">
        <v>13</v>
      </c>
    </row>
    <row r="79" spans="1:12" ht="16.5" customHeight="1">
      <c r="A79" s="10">
        <v>1</v>
      </c>
      <c r="B79" s="383" t="s">
        <v>86</v>
      </c>
      <c r="C79" s="167"/>
      <c r="D79" s="110">
        <v>744</v>
      </c>
      <c r="E79" s="37"/>
      <c r="F79" s="241">
        <v>20</v>
      </c>
      <c r="G79" s="173"/>
      <c r="H79" s="8">
        <v>7.5</v>
      </c>
      <c r="L79" s="4"/>
    </row>
    <row r="80" spans="1:13" ht="16.5" customHeight="1">
      <c r="A80" s="10">
        <v>2</v>
      </c>
      <c r="B80" s="384" t="s">
        <v>94</v>
      </c>
      <c r="C80" s="168"/>
      <c r="D80" s="110">
        <v>742</v>
      </c>
      <c r="E80" s="38"/>
      <c r="F80" s="241">
        <v>16</v>
      </c>
      <c r="G80" s="174"/>
      <c r="H80" s="8">
        <v>9</v>
      </c>
      <c r="J80" s="141"/>
      <c r="L80" s="141"/>
      <c r="M80" s="391"/>
    </row>
    <row r="81" spans="1:12" ht="16.5" customHeight="1">
      <c r="A81" s="10">
        <v>3</v>
      </c>
      <c r="B81" s="383" t="s">
        <v>90</v>
      </c>
      <c r="C81" s="168"/>
      <c r="D81" s="110">
        <v>731</v>
      </c>
      <c r="E81" s="38"/>
      <c r="F81" s="49">
        <v>13</v>
      </c>
      <c r="G81" s="174"/>
      <c r="H81" s="8">
        <v>3.5</v>
      </c>
      <c r="L81" s="4"/>
    </row>
    <row r="82" spans="1:12" ht="16.5" customHeight="1">
      <c r="A82" s="10">
        <v>4</v>
      </c>
      <c r="B82" s="383" t="s">
        <v>87</v>
      </c>
      <c r="C82" s="170"/>
      <c r="D82" s="110">
        <v>706</v>
      </c>
      <c r="E82" s="38"/>
      <c r="F82" s="49">
        <v>11</v>
      </c>
      <c r="G82" s="174"/>
      <c r="H82" s="8">
        <v>7.5</v>
      </c>
      <c r="L82" s="4"/>
    </row>
    <row r="83" spans="1:12" ht="16.5" customHeight="1">
      <c r="A83" s="10">
        <v>5</v>
      </c>
      <c r="B83" s="383" t="s">
        <v>222</v>
      </c>
      <c r="C83" s="168"/>
      <c r="D83" s="110">
        <v>635</v>
      </c>
      <c r="E83" s="38"/>
      <c r="F83" s="49">
        <v>9</v>
      </c>
      <c r="G83" s="174"/>
      <c r="H83" s="8">
        <v>2</v>
      </c>
      <c r="L83" s="4"/>
    </row>
    <row r="84" spans="1:12" ht="16.5" customHeight="1">
      <c r="A84" s="10"/>
      <c r="B84" s="310" t="s">
        <v>238</v>
      </c>
      <c r="C84" s="168"/>
      <c r="D84" s="385">
        <v>553</v>
      </c>
      <c r="E84" s="38"/>
      <c r="F84" s="264">
        <v>0</v>
      </c>
      <c r="G84" s="174"/>
      <c r="H84" s="8">
        <v>2</v>
      </c>
      <c r="L84" s="4"/>
    </row>
    <row r="85" spans="1:12" ht="16.5" customHeight="1">
      <c r="A85" s="10"/>
      <c r="B85" s="315" t="s">
        <v>227</v>
      </c>
      <c r="C85" s="169"/>
      <c r="D85" s="385">
        <v>545</v>
      </c>
      <c r="E85" s="138"/>
      <c r="F85" s="264">
        <v>0</v>
      </c>
      <c r="G85" s="138"/>
      <c r="H85" s="8">
        <v>3.5</v>
      </c>
      <c r="L85" s="4"/>
    </row>
    <row r="86" spans="1:8" ht="16.5" customHeight="1">
      <c r="A86" s="10"/>
      <c r="B86" s="310" t="s">
        <v>108</v>
      </c>
      <c r="C86" s="168"/>
      <c r="D86" s="385">
        <v>375</v>
      </c>
      <c r="E86" s="38"/>
      <c r="F86" s="264">
        <v>0</v>
      </c>
      <c r="G86" s="174"/>
      <c r="H86" s="8">
        <v>1</v>
      </c>
    </row>
    <row r="87" spans="1:8" ht="16.5" customHeight="1">
      <c r="A87" s="10"/>
      <c r="B87" s="310" t="s">
        <v>281</v>
      </c>
      <c r="C87" s="164"/>
      <c r="D87" s="385">
        <v>332</v>
      </c>
      <c r="E87" s="202"/>
      <c r="F87" s="264">
        <v>0</v>
      </c>
      <c r="G87" s="202"/>
      <c r="H87" s="8">
        <v>1</v>
      </c>
    </row>
    <row r="88" spans="1:8" ht="16.5" customHeight="1">
      <c r="A88" s="10"/>
      <c r="B88" s="310" t="s">
        <v>206</v>
      </c>
      <c r="C88" s="164"/>
      <c r="D88" s="385">
        <v>183</v>
      </c>
      <c r="E88" s="202"/>
      <c r="F88" s="264">
        <v>0</v>
      </c>
      <c r="G88" s="202"/>
      <c r="H88" s="8">
        <v>2.5</v>
      </c>
    </row>
    <row r="89" spans="1:8" ht="15.75">
      <c r="A89" s="39"/>
      <c r="B89" s="379"/>
      <c r="C89" s="170"/>
      <c r="D89" s="170"/>
      <c r="E89" s="4"/>
      <c r="G89" s="39"/>
      <c r="H89" s="39"/>
    </row>
    <row r="90" spans="1:10" ht="15.75">
      <c r="A90" s="11" t="s">
        <v>23</v>
      </c>
      <c r="J90" s="13" t="s">
        <v>10</v>
      </c>
    </row>
    <row r="91" spans="1:10" ht="15.75">
      <c r="A91" s="11"/>
      <c r="J91" s="13"/>
    </row>
    <row r="92" spans="1:10" ht="15.75">
      <c r="A92" s="309" t="s">
        <v>260</v>
      </c>
      <c r="J92" s="13" t="s">
        <v>22</v>
      </c>
    </row>
  </sheetData>
  <sheetProtection/>
  <autoFilter ref="G5:G86"/>
  <printOptions horizontalCentered="1"/>
  <pageMargins left="0.2" right="0.3" top="0.2362204724409449" bottom="0.1968503937007874" header="0.2362204724409449" footer="0.2362204724409449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P16"/>
  <sheetViews>
    <sheetView zoomScale="85" zoomScaleNormal="85" zoomScalePageLayoutView="0" workbookViewId="0" topLeftCell="A1">
      <selection activeCell="R8" sqref="R8"/>
    </sheetView>
  </sheetViews>
  <sheetFormatPr defaultColWidth="9.140625" defaultRowHeight="12.75"/>
  <cols>
    <col min="1" max="1" width="6.8515625" style="78" customWidth="1"/>
    <col min="2" max="2" width="24.8515625" style="78" customWidth="1"/>
    <col min="3" max="3" width="22.421875" style="78" customWidth="1"/>
    <col min="4" max="4" width="9.57421875" style="78" customWidth="1"/>
    <col min="5" max="14" width="7.00390625" style="78" customWidth="1"/>
    <col min="15" max="15" width="9.140625" style="78" customWidth="1"/>
    <col min="16" max="16" width="9.00390625" style="78" customWidth="1"/>
    <col min="17" max="16384" width="9.140625" style="78" customWidth="1"/>
  </cols>
  <sheetData>
    <row r="1" ht="18">
      <c r="A1" s="212" t="s">
        <v>198</v>
      </c>
    </row>
    <row r="2" ht="18">
      <c r="A2" s="212" t="s">
        <v>199</v>
      </c>
    </row>
    <row r="3" ht="27">
      <c r="A3" s="99" t="s">
        <v>113</v>
      </c>
    </row>
    <row r="4" spans="1:16" s="107" customFormat="1" ht="42.75" customHeight="1">
      <c r="A4" s="90" t="s">
        <v>35</v>
      </c>
      <c r="B4" s="90" t="s">
        <v>26</v>
      </c>
      <c r="C4" s="90" t="s">
        <v>32</v>
      </c>
      <c r="D4" s="90" t="s">
        <v>38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91">
        <v>8</v>
      </c>
      <c r="M4" s="91">
        <v>9</v>
      </c>
      <c r="N4" s="91">
        <v>10</v>
      </c>
      <c r="O4" s="92" t="s">
        <v>36</v>
      </c>
      <c r="P4" s="92" t="s">
        <v>29</v>
      </c>
    </row>
    <row r="5" spans="1:16" ht="39.75" customHeight="1">
      <c r="A5" s="93">
        <v>1</v>
      </c>
      <c r="B5" s="375" t="s">
        <v>41</v>
      </c>
      <c r="C5" s="231" t="s">
        <v>86</v>
      </c>
      <c r="D5" s="171">
        <v>191</v>
      </c>
      <c r="E5" s="97">
        <v>10</v>
      </c>
      <c r="F5" s="97">
        <v>10</v>
      </c>
      <c r="G5" s="95">
        <v>10.3</v>
      </c>
      <c r="H5" s="97">
        <v>10.2</v>
      </c>
      <c r="I5" s="97">
        <v>10.2</v>
      </c>
      <c r="J5" s="95">
        <v>10.1</v>
      </c>
      <c r="K5" s="97">
        <v>10.1</v>
      </c>
      <c r="L5" s="97">
        <v>10.1</v>
      </c>
      <c r="M5" s="97">
        <v>9.9</v>
      </c>
      <c r="N5" s="97">
        <v>10.6</v>
      </c>
      <c r="O5" s="96">
        <f aca="true" t="shared" si="0" ref="O5:O12">SUM(E5:N5)</f>
        <v>101.5</v>
      </c>
      <c r="P5" s="96">
        <f aca="true" t="shared" si="1" ref="P5:P12">SUM(D5,O5)</f>
        <v>292.5</v>
      </c>
    </row>
    <row r="6" spans="1:16" ht="39.75" customHeight="1">
      <c r="A6" s="93">
        <v>2</v>
      </c>
      <c r="B6" s="374" t="s">
        <v>278</v>
      </c>
      <c r="C6" s="374" t="s">
        <v>227</v>
      </c>
      <c r="D6" s="194">
        <v>192</v>
      </c>
      <c r="E6" s="97">
        <v>10.2</v>
      </c>
      <c r="F6" s="97">
        <v>9.9</v>
      </c>
      <c r="G6" s="95">
        <v>9.5</v>
      </c>
      <c r="H6" s="97">
        <v>9.8</v>
      </c>
      <c r="I6" s="97">
        <v>10.6</v>
      </c>
      <c r="J6" s="95">
        <v>10.6</v>
      </c>
      <c r="K6" s="97">
        <v>9.8</v>
      </c>
      <c r="L6" s="97">
        <v>9.3</v>
      </c>
      <c r="M6" s="97">
        <v>9.7</v>
      </c>
      <c r="N6" s="97">
        <v>9.1</v>
      </c>
      <c r="O6" s="96">
        <f t="shared" si="0"/>
        <v>98.5</v>
      </c>
      <c r="P6" s="96">
        <f t="shared" si="1"/>
        <v>290.5</v>
      </c>
    </row>
    <row r="7" spans="1:16" ht="39.75" customHeight="1">
      <c r="A7" s="93">
        <v>3</v>
      </c>
      <c r="B7" s="377" t="s">
        <v>151</v>
      </c>
      <c r="C7" s="231" t="s">
        <v>65</v>
      </c>
      <c r="D7" s="171">
        <v>188</v>
      </c>
      <c r="E7" s="97">
        <v>10.6</v>
      </c>
      <c r="F7" s="97">
        <v>9.4</v>
      </c>
      <c r="G7" s="95">
        <v>10.7</v>
      </c>
      <c r="H7" s="97">
        <v>10.8</v>
      </c>
      <c r="I7" s="97">
        <v>10.1</v>
      </c>
      <c r="J7" s="95">
        <v>10.8</v>
      </c>
      <c r="K7" s="97">
        <v>9.8</v>
      </c>
      <c r="L7" s="97">
        <v>10.3</v>
      </c>
      <c r="M7" s="97">
        <v>10.7</v>
      </c>
      <c r="N7" s="97">
        <v>9.1</v>
      </c>
      <c r="O7" s="96">
        <f t="shared" si="0"/>
        <v>102.3</v>
      </c>
      <c r="P7" s="96">
        <f t="shared" si="1"/>
        <v>290.3</v>
      </c>
    </row>
    <row r="8" spans="1:16" ht="39.75" customHeight="1">
      <c r="A8" s="93">
        <v>4</v>
      </c>
      <c r="B8" s="377" t="s">
        <v>277</v>
      </c>
      <c r="C8" s="231" t="s">
        <v>108</v>
      </c>
      <c r="D8" s="171">
        <v>188</v>
      </c>
      <c r="E8" s="97">
        <v>10.7</v>
      </c>
      <c r="F8" s="97">
        <v>10.2</v>
      </c>
      <c r="G8" s="95">
        <v>10.7</v>
      </c>
      <c r="H8" s="97">
        <v>9.3</v>
      </c>
      <c r="I8" s="97">
        <v>10.3</v>
      </c>
      <c r="J8" s="95">
        <v>10.4</v>
      </c>
      <c r="K8" s="97">
        <v>10.1</v>
      </c>
      <c r="L8" s="97">
        <v>10.4</v>
      </c>
      <c r="M8" s="97">
        <v>9.8</v>
      </c>
      <c r="N8" s="97">
        <v>10.3</v>
      </c>
      <c r="O8" s="96">
        <f t="shared" si="0"/>
        <v>102.2</v>
      </c>
      <c r="P8" s="96">
        <f t="shared" si="1"/>
        <v>290.2</v>
      </c>
    </row>
    <row r="9" spans="1:16" ht="39.75" customHeight="1">
      <c r="A9" s="93">
        <v>5</v>
      </c>
      <c r="B9" s="376" t="s">
        <v>111</v>
      </c>
      <c r="C9" s="231" t="s">
        <v>94</v>
      </c>
      <c r="D9" s="194">
        <v>190</v>
      </c>
      <c r="E9" s="94">
        <v>9.9</v>
      </c>
      <c r="F9" s="94">
        <v>10.4</v>
      </c>
      <c r="G9" s="95">
        <v>10.3</v>
      </c>
      <c r="H9" s="94">
        <v>9.8</v>
      </c>
      <c r="I9" s="94">
        <v>10.4</v>
      </c>
      <c r="J9" s="95">
        <v>10.5</v>
      </c>
      <c r="K9" s="94">
        <v>8.9</v>
      </c>
      <c r="L9" s="94">
        <v>10</v>
      </c>
      <c r="M9" s="94">
        <v>10.5</v>
      </c>
      <c r="N9" s="94">
        <v>9.2</v>
      </c>
      <c r="O9" s="96">
        <f t="shared" si="0"/>
        <v>99.9</v>
      </c>
      <c r="P9" s="96">
        <f t="shared" si="1"/>
        <v>289.9</v>
      </c>
    </row>
    <row r="10" spans="1:16" ht="39.75" customHeight="1">
      <c r="A10" s="70">
        <v>6</v>
      </c>
      <c r="B10" s="375" t="s">
        <v>196</v>
      </c>
      <c r="C10" s="231" t="s">
        <v>86</v>
      </c>
      <c r="D10" s="171">
        <v>191</v>
      </c>
      <c r="E10" s="97">
        <v>10.2</v>
      </c>
      <c r="F10" s="97">
        <v>10.4</v>
      </c>
      <c r="G10" s="95">
        <v>10</v>
      </c>
      <c r="H10" s="97">
        <v>9.8</v>
      </c>
      <c r="I10" s="97">
        <v>9.8</v>
      </c>
      <c r="J10" s="95">
        <v>10</v>
      </c>
      <c r="K10" s="97">
        <v>8.1</v>
      </c>
      <c r="L10" s="97">
        <v>10</v>
      </c>
      <c r="M10" s="97">
        <v>9.1</v>
      </c>
      <c r="N10" s="97">
        <v>10.3</v>
      </c>
      <c r="O10" s="96">
        <f t="shared" si="0"/>
        <v>97.69999999999999</v>
      </c>
      <c r="P10" s="96">
        <f t="shared" si="1"/>
        <v>288.7</v>
      </c>
    </row>
    <row r="11" spans="1:16" ht="39.75" customHeight="1">
      <c r="A11" s="93" t="s">
        <v>191</v>
      </c>
      <c r="B11" s="230" t="s">
        <v>272</v>
      </c>
      <c r="C11" s="231" t="s">
        <v>238</v>
      </c>
      <c r="D11" s="171">
        <v>190</v>
      </c>
      <c r="E11" s="94"/>
      <c r="F11" s="94"/>
      <c r="G11" s="95"/>
      <c r="H11" s="94"/>
      <c r="I11" s="94"/>
      <c r="J11" s="95"/>
      <c r="K11" s="94"/>
      <c r="L11" s="94"/>
      <c r="M11" s="94"/>
      <c r="N11" s="94"/>
      <c r="O11" s="96">
        <f t="shared" si="0"/>
        <v>0</v>
      </c>
      <c r="P11" s="96">
        <f t="shared" si="1"/>
        <v>190</v>
      </c>
    </row>
    <row r="12" spans="1:16" ht="39.75" customHeight="1">
      <c r="A12" s="93" t="s">
        <v>191</v>
      </c>
      <c r="B12" s="230" t="s">
        <v>268</v>
      </c>
      <c r="C12" s="231" t="s">
        <v>90</v>
      </c>
      <c r="D12" s="171">
        <v>188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96">
        <f t="shared" si="0"/>
        <v>0</v>
      </c>
      <c r="P12" s="96">
        <f t="shared" si="1"/>
        <v>188</v>
      </c>
    </row>
    <row r="14" spans="1:8" ht="12.75">
      <c r="A14" s="87" t="s">
        <v>23</v>
      </c>
      <c r="B14" s="87"/>
      <c r="C14" s="88"/>
      <c r="D14" s="88"/>
      <c r="E14" s="88"/>
      <c r="F14" s="88"/>
      <c r="G14" s="88"/>
      <c r="H14" s="89" t="s">
        <v>10</v>
      </c>
    </row>
    <row r="16" spans="1:8" ht="12.75">
      <c r="A16" s="87" t="s">
        <v>50</v>
      </c>
      <c r="B16" s="87"/>
      <c r="C16" s="88"/>
      <c r="D16" s="88"/>
      <c r="E16" s="88"/>
      <c r="F16" s="88"/>
      <c r="G16" s="88"/>
      <c r="H16" s="89" t="s">
        <v>22</v>
      </c>
    </row>
  </sheetData>
  <sheetProtection/>
  <printOptions/>
  <pageMargins left="0.28" right="0.27" top="0.32" bottom="0.65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zoomScale="85" zoomScaleNormal="85" zoomScalePageLayoutView="0" workbookViewId="0" topLeftCell="A29">
      <selection activeCell="C22" sqref="C22"/>
    </sheetView>
  </sheetViews>
  <sheetFormatPr defaultColWidth="9.140625" defaultRowHeight="12.75"/>
  <cols>
    <col min="1" max="1" width="5.57421875" style="170" customWidth="1"/>
    <col min="2" max="2" width="24.8515625" style="1" customWidth="1"/>
    <col min="3" max="3" width="19.57421875" style="1" customWidth="1"/>
    <col min="4" max="4" width="6.421875" style="1" bestFit="1" customWidth="1"/>
    <col min="5" max="5" width="6.00390625" style="187" customWidth="1"/>
    <col min="6" max="6" width="6.00390625" style="180" customWidth="1"/>
    <col min="7" max="7" width="6.00390625" style="4" customWidth="1"/>
    <col min="8" max="8" width="5.140625" style="4" customWidth="1"/>
    <col min="9" max="9" width="7.00390625" style="4" customWidth="1"/>
    <col min="10" max="10" width="7.140625" style="4" customWidth="1"/>
    <col min="11" max="12" width="7.140625" style="5" customWidth="1"/>
    <col min="13" max="16384" width="9.140625" style="4" customWidth="1"/>
  </cols>
  <sheetData>
    <row r="1" spans="1:12" ht="18">
      <c r="A1" s="212" t="s">
        <v>137</v>
      </c>
      <c r="E1" s="180"/>
      <c r="F1" s="181"/>
      <c r="J1" s="11"/>
      <c r="K1" s="6"/>
      <c r="L1" s="366"/>
    </row>
    <row r="2" spans="1:12" ht="18">
      <c r="A2" s="212" t="s">
        <v>138</v>
      </c>
      <c r="E2" s="180"/>
      <c r="F2" s="181"/>
      <c r="L2" s="142"/>
    </row>
    <row r="3" spans="1:12" s="30" customFormat="1" ht="15.75">
      <c r="A3" s="197" t="s">
        <v>115</v>
      </c>
      <c r="B3" s="28"/>
      <c r="C3" s="28"/>
      <c r="D3" s="28"/>
      <c r="E3" s="182"/>
      <c r="F3" s="183"/>
      <c r="K3" s="60"/>
      <c r="L3" s="179" t="s">
        <v>114</v>
      </c>
    </row>
    <row r="4" spans="1:12" s="80" customFormat="1" ht="28.5" customHeight="1">
      <c r="A4" s="198" t="s">
        <v>9</v>
      </c>
      <c r="B4" s="104" t="s">
        <v>16</v>
      </c>
      <c r="C4" s="104" t="s">
        <v>17</v>
      </c>
      <c r="D4" s="104" t="s">
        <v>105</v>
      </c>
      <c r="E4" s="184">
        <v>1</v>
      </c>
      <c r="F4" s="184">
        <v>2</v>
      </c>
      <c r="G4" s="105" t="s">
        <v>5</v>
      </c>
      <c r="H4" s="105" t="s">
        <v>112</v>
      </c>
      <c r="I4" s="106" t="s">
        <v>33</v>
      </c>
      <c r="J4" s="82" t="s">
        <v>136</v>
      </c>
      <c r="K4" s="82" t="s">
        <v>40</v>
      </c>
      <c r="L4" s="105" t="s">
        <v>11</v>
      </c>
    </row>
    <row r="5" spans="1:12" ht="17.25" customHeight="1">
      <c r="A5" s="369">
        <v>1</v>
      </c>
      <c r="B5" s="143" t="s">
        <v>79</v>
      </c>
      <c r="C5" s="143" t="s">
        <v>281</v>
      </c>
      <c r="D5" s="297">
        <v>1968</v>
      </c>
      <c r="E5" s="185">
        <v>92</v>
      </c>
      <c r="F5" s="135">
        <v>97</v>
      </c>
      <c r="G5" s="3">
        <f aca="true" t="shared" si="0" ref="G5:G25">SUM(E5:F5)</f>
        <v>189</v>
      </c>
      <c r="H5" s="3">
        <v>9</v>
      </c>
      <c r="I5" s="351" t="str">
        <f aca="true" t="shared" si="1" ref="I5:I11">IF(G5&gt;=182,"SM",IF(G5&gt;=175,"smk",IF(G5&gt;=165,"1.kl.",IF(G5&gt;=155,"2.kl.",IF(G5&gt;=145,"3.kl","")))))</f>
        <v>SM</v>
      </c>
      <c r="J5" s="2">
        <v>95</v>
      </c>
      <c r="K5" s="203">
        <f aca="true" t="shared" si="2" ref="K5:K12">SUM(J5,G5)</f>
        <v>284</v>
      </c>
      <c r="L5" s="2">
        <v>3.5</v>
      </c>
    </row>
    <row r="6" spans="1:12" ht="17.25" customHeight="1">
      <c r="A6" s="369">
        <v>2</v>
      </c>
      <c r="B6" s="312" t="s">
        <v>146</v>
      </c>
      <c r="C6" s="310" t="s">
        <v>94</v>
      </c>
      <c r="D6" s="311">
        <v>1977</v>
      </c>
      <c r="E6" s="185">
        <v>92</v>
      </c>
      <c r="F6" s="135">
        <v>95</v>
      </c>
      <c r="G6" s="3">
        <f t="shared" si="0"/>
        <v>187</v>
      </c>
      <c r="H6" s="3">
        <v>2</v>
      </c>
      <c r="I6" s="351" t="str">
        <f t="shared" si="1"/>
        <v>SM</v>
      </c>
      <c r="J6" s="2">
        <v>91</v>
      </c>
      <c r="K6" s="203">
        <f t="shared" si="2"/>
        <v>278</v>
      </c>
      <c r="L6" s="2">
        <v>2.5</v>
      </c>
    </row>
    <row r="7" spans="1:12" ht="17.25" customHeight="1">
      <c r="A7" s="369">
        <v>3</v>
      </c>
      <c r="B7" s="312" t="s">
        <v>149</v>
      </c>
      <c r="C7" s="310" t="s">
        <v>141</v>
      </c>
      <c r="D7" s="311">
        <v>1961</v>
      </c>
      <c r="E7" s="185">
        <v>90</v>
      </c>
      <c r="F7" s="135">
        <v>91</v>
      </c>
      <c r="G7" s="3">
        <f t="shared" si="0"/>
        <v>181</v>
      </c>
      <c r="H7" s="3">
        <v>4</v>
      </c>
      <c r="I7" s="351" t="str">
        <f t="shared" si="1"/>
        <v>smk</v>
      </c>
      <c r="J7" s="136">
        <v>95</v>
      </c>
      <c r="K7" s="203">
        <f t="shared" si="2"/>
        <v>276</v>
      </c>
      <c r="L7" s="2">
        <v>1.5</v>
      </c>
    </row>
    <row r="8" spans="1:12" ht="17.25" customHeight="1">
      <c r="A8" s="369">
        <v>4</v>
      </c>
      <c r="B8" s="313" t="s">
        <v>277</v>
      </c>
      <c r="C8" s="310" t="s">
        <v>108</v>
      </c>
      <c r="D8" s="311">
        <v>1963</v>
      </c>
      <c r="E8" s="185">
        <v>93</v>
      </c>
      <c r="F8" s="135">
        <v>90</v>
      </c>
      <c r="G8" s="3">
        <f t="shared" si="0"/>
        <v>183</v>
      </c>
      <c r="H8" s="3">
        <v>2</v>
      </c>
      <c r="I8" s="351" t="str">
        <f t="shared" si="1"/>
        <v>SM</v>
      </c>
      <c r="J8" s="136">
        <v>92</v>
      </c>
      <c r="K8" s="203">
        <f t="shared" si="2"/>
        <v>275</v>
      </c>
      <c r="L8" s="2">
        <v>0.5</v>
      </c>
    </row>
    <row r="9" spans="1:12" ht="17.25" customHeight="1">
      <c r="A9" s="369">
        <v>5</v>
      </c>
      <c r="B9" s="312" t="s">
        <v>135</v>
      </c>
      <c r="C9" s="310" t="s">
        <v>141</v>
      </c>
      <c r="D9" s="311">
        <v>1960</v>
      </c>
      <c r="E9" s="185">
        <v>93</v>
      </c>
      <c r="F9" s="135">
        <v>93</v>
      </c>
      <c r="G9" s="3">
        <f t="shared" si="0"/>
        <v>186</v>
      </c>
      <c r="H9" s="3">
        <v>5</v>
      </c>
      <c r="I9" s="351" t="str">
        <f t="shared" si="1"/>
        <v>SM</v>
      </c>
      <c r="J9" s="2">
        <v>88</v>
      </c>
      <c r="K9" s="203">
        <f t="shared" si="2"/>
        <v>274</v>
      </c>
      <c r="L9" s="2">
        <v>0.5</v>
      </c>
    </row>
    <row r="10" spans="1:12" ht="17.25" customHeight="1">
      <c r="A10" s="369">
        <v>6</v>
      </c>
      <c r="B10" s="312" t="s">
        <v>48</v>
      </c>
      <c r="C10" s="310" t="s">
        <v>94</v>
      </c>
      <c r="D10" s="311">
        <v>1961</v>
      </c>
      <c r="E10" s="185">
        <v>87</v>
      </c>
      <c r="F10" s="135">
        <v>94</v>
      </c>
      <c r="G10" s="3">
        <f t="shared" si="0"/>
        <v>181</v>
      </c>
      <c r="H10" s="3">
        <v>3</v>
      </c>
      <c r="I10" s="351" t="str">
        <f t="shared" si="1"/>
        <v>smk</v>
      </c>
      <c r="J10" s="136">
        <v>90</v>
      </c>
      <c r="K10" s="203">
        <f t="shared" si="2"/>
        <v>271</v>
      </c>
      <c r="L10" s="2">
        <v>0.5</v>
      </c>
    </row>
    <row r="11" spans="1:12" ht="17.25" customHeight="1">
      <c r="A11" s="369">
        <v>7</v>
      </c>
      <c r="B11" s="313" t="s">
        <v>284</v>
      </c>
      <c r="C11" s="310" t="s">
        <v>65</v>
      </c>
      <c r="D11" s="314">
        <v>1960</v>
      </c>
      <c r="E11" s="185">
        <v>88</v>
      </c>
      <c r="F11" s="135">
        <v>95</v>
      </c>
      <c r="G11" s="3">
        <f t="shared" si="0"/>
        <v>183</v>
      </c>
      <c r="H11" s="3">
        <v>5</v>
      </c>
      <c r="I11" s="351" t="str">
        <f t="shared" si="1"/>
        <v>SM</v>
      </c>
      <c r="J11" s="136">
        <v>84</v>
      </c>
      <c r="K11" s="203">
        <f t="shared" si="2"/>
        <v>267</v>
      </c>
      <c r="L11" s="2"/>
    </row>
    <row r="12" spans="1:12" ht="17.25" customHeight="1">
      <c r="A12" s="369">
        <v>8</v>
      </c>
      <c r="B12" s="313" t="s">
        <v>145</v>
      </c>
      <c r="C12" s="310" t="s">
        <v>281</v>
      </c>
      <c r="D12" s="311">
        <v>1969</v>
      </c>
      <c r="E12" s="185">
        <v>89</v>
      </c>
      <c r="F12" s="135">
        <v>92</v>
      </c>
      <c r="G12" s="3">
        <f t="shared" si="0"/>
        <v>181</v>
      </c>
      <c r="H12" s="3">
        <v>2</v>
      </c>
      <c r="I12" s="351"/>
      <c r="J12" s="136">
        <v>86</v>
      </c>
      <c r="K12" s="203">
        <f t="shared" si="2"/>
        <v>267</v>
      </c>
      <c r="L12" s="2">
        <v>0.5</v>
      </c>
    </row>
    <row r="13" spans="1:12" ht="17.25" customHeight="1">
      <c r="A13" s="70">
        <v>9</v>
      </c>
      <c r="B13" s="343" t="s">
        <v>54</v>
      </c>
      <c r="C13" s="321" t="s">
        <v>90</v>
      </c>
      <c r="D13" s="311">
        <v>1943</v>
      </c>
      <c r="E13" s="185">
        <v>87</v>
      </c>
      <c r="F13" s="135">
        <v>92</v>
      </c>
      <c r="G13" s="3">
        <f t="shared" si="0"/>
        <v>179</v>
      </c>
      <c r="H13" s="3">
        <v>4</v>
      </c>
      <c r="I13" s="351" t="str">
        <f aca="true" t="shared" si="3" ref="I13:I25">IF(G13&gt;=182,"SM",IF(G13&gt;=175,"smk",IF(G13&gt;=165,"1.kl.",IF(G13&gt;=155,"2.kl.",IF(G13&gt;=145,"3.kl","")))))</f>
        <v>smk</v>
      </c>
      <c r="J13" s="2"/>
      <c r="K13" s="2"/>
      <c r="L13" s="2">
        <v>0.5</v>
      </c>
    </row>
    <row r="14" spans="1:12" ht="17.25" customHeight="1">
      <c r="A14" s="70">
        <v>10</v>
      </c>
      <c r="B14" s="312" t="s">
        <v>102</v>
      </c>
      <c r="C14" s="310" t="s">
        <v>89</v>
      </c>
      <c r="D14" s="311">
        <v>1982</v>
      </c>
      <c r="E14" s="185">
        <v>85</v>
      </c>
      <c r="F14" s="135">
        <v>91</v>
      </c>
      <c r="G14" s="3">
        <f t="shared" si="0"/>
        <v>176</v>
      </c>
      <c r="H14" s="3">
        <v>3</v>
      </c>
      <c r="I14" s="351" t="str">
        <f t="shared" si="3"/>
        <v>smk</v>
      </c>
      <c r="J14" s="2"/>
      <c r="K14" s="203"/>
      <c r="L14" s="2">
        <v>0.5</v>
      </c>
    </row>
    <row r="15" spans="1:12" ht="17.25" customHeight="1">
      <c r="A15" s="70">
        <v>11</v>
      </c>
      <c r="B15" s="343" t="s">
        <v>144</v>
      </c>
      <c r="C15" s="321" t="s">
        <v>94</v>
      </c>
      <c r="D15" s="314">
        <v>1985</v>
      </c>
      <c r="E15" s="185">
        <v>89</v>
      </c>
      <c r="F15" s="135">
        <v>87</v>
      </c>
      <c r="G15" s="3">
        <f t="shared" si="0"/>
        <v>176</v>
      </c>
      <c r="H15" s="3">
        <v>2</v>
      </c>
      <c r="I15" s="351" t="str">
        <f t="shared" si="3"/>
        <v>smk</v>
      </c>
      <c r="J15" s="203"/>
      <c r="K15" s="203"/>
      <c r="L15" s="2">
        <v>0.5</v>
      </c>
    </row>
    <row r="16" spans="1:12" ht="17.25" customHeight="1">
      <c r="A16" s="70">
        <v>12</v>
      </c>
      <c r="B16" s="344" t="s">
        <v>288</v>
      </c>
      <c r="C16" s="307" t="s">
        <v>141</v>
      </c>
      <c r="D16" s="303">
        <v>1975</v>
      </c>
      <c r="E16" s="185">
        <v>78</v>
      </c>
      <c r="F16" s="135">
        <v>86</v>
      </c>
      <c r="G16" s="3">
        <f t="shared" si="0"/>
        <v>164</v>
      </c>
      <c r="H16" s="3">
        <v>3</v>
      </c>
      <c r="I16" s="351" t="str">
        <f t="shared" si="3"/>
        <v>2.kl.</v>
      </c>
      <c r="J16" s="2"/>
      <c r="K16" s="2"/>
      <c r="L16" s="2">
        <v>0.5</v>
      </c>
    </row>
    <row r="17" spans="1:12" ht="17.25" customHeight="1">
      <c r="A17" s="70">
        <v>13</v>
      </c>
      <c r="B17" s="342" t="s">
        <v>286</v>
      </c>
      <c r="C17" s="321" t="s">
        <v>222</v>
      </c>
      <c r="D17" s="316"/>
      <c r="E17" s="185">
        <v>84</v>
      </c>
      <c r="F17" s="135">
        <v>72</v>
      </c>
      <c r="G17" s="3">
        <f t="shared" si="0"/>
        <v>156</v>
      </c>
      <c r="H17" s="3">
        <v>1</v>
      </c>
      <c r="I17" s="351" t="str">
        <f t="shared" si="3"/>
        <v>2.kl.</v>
      </c>
      <c r="J17" s="2"/>
      <c r="K17" s="2"/>
      <c r="L17" s="2">
        <v>0.5</v>
      </c>
    </row>
    <row r="18" spans="1:12" ht="17.25" customHeight="1">
      <c r="A18" s="70">
        <v>14</v>
      </c>
      <c r="B18" s="320" t="s">
        <v>216</v>
      </c>
      <c r="C18" s="321" t="s">
        <v>90</v>
      </c>
      <c r="D18" s="311">
        <v>1965</v>
      </c>
      <c r="E18" s="185">
        <v>68</v>
      </c>
      <c r="F18" s="135">
        <v>86</v>
      </c>
      <c r="G18" s="3">
        <f t="shared" si="0"/>
        <v>154</v>
      </c>
      <c r="H18" s="3">
        <v>3</v>
      </c>
      <c r="I18" s="351" t="str">
        <f t="shared" si="3"/>
        <v>3.kl</v>
      </c>
      <c r="J18" s="203"/>
      <c r="K18" s="203"/>
      <c r="L18" s="2">
        <v>0.5</v>
      </c>
    </row>
    <row r="19" spans="1:12" ht="17.25" customHeight="1">
      <c r="A19" s="70">
        <v>15</v>
      </c>
      <c r="B19" s="313" t="s">
        <v>75</v>
      </c>
      <c r="C19" s="310" t="s">
        <v>89</v>
      </c>
      <c r="D19" s="311">
        <v>1967</v>
      </c>
      <c r="E19" s="185">
        <v>80</v>
      </c>
      <c r="F19" s="135">
        <v>74</v>
      </c>
      <c r="G19" s="3">
        <f t="shared" si="0"/>
        <v>154</v>
      </c>
      <c r="H19" s="3"/>
      <c r="I19" s="351" t="str">
        <f t="shared" si="3"/>
        <v>3.kl</v>
      </c>
      <c r="J19" s="2"/>
      <c r="K19" s="203"/>
      <c r="L19" s="2">
        <v>0.5</v>
      </c>
    </row>
    <row r="20" spans="1:12" ht="17.25" customHeight="1">
      <c r="A20" s="70">
        <v>16</v>
      </c>
      <c r="B20" s="315" t="s">
        <v>285</v>
      </c>
      <c r="C20" s="310" t="s">
        <v>222</v>
      </c>
      <c r="D20" s="316"/>
      <c r="E20" s="185">
        <v>70</v>
      </c>
      <c r="F20" s="135">
        <v>55</v>
      </c>
      <c r="G20" s="3">
        <f t="shared" si="0"/>
        <v>125</v>
      </c>
      <c r="H20" s="3">
        <v>1</v>
      </c>
      <c r="I20" s="351">
        <f t="shared" si="3"/>
      </c>
      <c r="J20" s="2"/>
      <c r="K20" s="2"/>
      <c r="L20" s="2">
        <v>0.5</v>
      </c>
    </row>
    <row r="21" spans="1:12" ht="17.25" customHeight="1">
      <c r="A21" s="70">
        <v>17</v>
      </c>
      <c r="B21" s="313" t="s">
        <v>142</v>
      </c>
      <c r="C21" s="310" t="s">
        <v>94</v>
      </c>
      <c r="D21" s="314">
        <v>1987</v>
      </c>
      <c r="E21" s="185">
        <v>72</v>
      </c>
      <c r="F21" s="135">
        <v>51</v>
      </c>
      <c r="G21" s="3">
        <f t="shared" si="0"/>
        <v>123</v>
      </c>
      <c r="H21" s="3">
        <v>1</v>
      </c>
      <c r="I21" s="351">
        <f t="shared" si="3"/>
      </c>
      <c r="J21" s="2"/>
      <c r="K21" s="2"/>
      <c r="L21" s="2">
        <v>0.5</v>
      </c>
    </row>
    <row r="22" spans="1:12" ht="17.25" customHeight="1">
      <c r="A22" s="70">
        <v>18</v>
      </c>
      <c r="B22" s="144" t="s">
        <v>290</v>
      </c>
      <c r="C22" s="143" t="s">
        <v>281</v>
      </c>
      <c r="D22" s="303">
        <v>1987</v>
      </c>
      <c r="E22" s="185">
        <v>52</v>
      </c>
      <c r="F22" s="135">
        <v>56</v>
      </c>
      <c r="G22" s="3">
        <f t="shared" si="0"/>
        <v>108</v>
      </c>
      <c r="H22" s="3"/>
      <c r="I22" s="351">
        <f t="shared" si="3"/>
      </c>
      <c r="J22" s="2"/>
      <c r="K22" s="203"/>
      <c r="L22" s="2">
        <v>0.5</v>
      </c>
    </row>
    <row r="23" spans="1:12" ht="17.25" customHeight="1">
      <c r="A23" s="70">
        <v>19</v>
      </c>
      <c r="B23" s="313" t="s">
        <v>270</v>
      </c>
      <c r="C23" s="310" t="s">
        <v>94</v>
      </c>
      <c r="D23" s="314">
        <v>1981</v>
      </c>
      <c r="E23" s="185">
        <v>61</v>
      </c>
      <c r="F23" s="135">
        <v>44</v>
      </c>
      <c r="G23" s="3">
        <f t="shared" si="0"/>
        <v>105</v>
      </c>
      <c r="H23" s="3"/>
      <c r="I23" s="351">
        <f t="shared" si="3"/>
      </c>
      <c r="J23" s="203"/>
      <c r="K23" s="203"/>
      <c r="L23" s="2">
        <v>0.5</v>
      </c>
    </row>
    <row r="24" spans="1:12" ht="17.25" customHeight="1" hidden="1">
      <c r="A24" s="70" t="s">
        <v>191</v>
      </c>
      <c r="B24" s="313" t="s">
        <v>67</v>
      </c>
      <c r="C24" s="310" t="s">
        <v>89</v>
      </c>
      <c r="D24" s="311">
        <v>1960</v>
      </c>
      <c r="E24" s="185"/>
      <c r="F24" s="135"/>
      <c r="G24" s="3">
        <f t="shared" si="0"/>
        <v>0</v>
      </c>
      <c r="H24" s="3"/>
      <c r="I24" s="351">
        <f t="shared" si="3"/>
      </c>
      <c r="J24" s="2"/>
      <c r="K24" s="203"/>
      <c r="L24" s="2">
        <v>0.5</v>
      </c>
    </row>
    <row r="25" spans="1:12" ht="17.25" customHeight="1" hidden="1">
      <c r="A25" s="70" t="s">
        <v>191</v>
      </c>
      <c r="B25" s="312" t="s">
        <v>95</v>
      </c>
      <c r="C25" s="310" t="s">
        <v>87</v>
      </c>
      <c r="D25" s="311">
        <v>1988</v>
      </c>
      <c r="E25" s="185"/>
      <c r="F25" s="135"/>
      <c r="G25" s="3">
        <f t="shared" si="0"/>
        <v>0</v>
      </c>
      <c r="H25" s="3"/>
      <c r="I25" s="351">
        <f t="shared" si="3"/>
      </c>
      <c r="J25" s="2"/>
      <c r="K25" s="2"/>
      <c r="L25" s="2">
        <v>0.5</v>
      </c>
    </row>
    <row r="26" spans="1:12" ht="17.25" customHeight="1">
      <c r="A26" s="197" t="s">
        <v>122</v>
      </c>
      <c r="B26" s="367"/>
      <c r="C26" s="4"/>
      <c r="D26" s="4"/>
      <c r="E26" s="181"/>
      <c r="F26" s="181"/>
      <c r="K26" s="4"/>
      <c r="L26" s="4"/>
    </row>
    <row r="27" spans="1:12" ht="45">
      <c r="A27" s="198" t="s">
        <v>9</v>
      </c>
      <c r="B27" s="104" t="s">
        <v>16</v>
      </c>
      <c r="C27" s="104" t="s">
        <v>17</v>
      </c>
      <c r="D27" s="104" t="s">
        <v>105</v>
      </c>
      <c r="E27" s="184">
        <v>1</v>
      </c>
      <c r="F27" s="184">
        <v>2</v>
      </c>
      <c r="G27" s="105" t="s">
        <v>5</v>
      </c>
      <c r="H27" s="105" t="s">
        <v>112</v>
      </c>
      <c r="I27" s="106" t="s">
        <v>33</v>
      </c>
      <c r="J27" s="82" t="s">
        <v>39</v>
      </c>
      <c r="K27" s="82" t="s">
        <v>40</v>
      </c>
      <c r="L27" s="105" t="s">
        <v>11</v>
      </c>
    </row>
    <row r="28" spans="1:12" ht="17.25" customHeight="1">
      <c r="A28" s="70">
        <v>1</v>
      </c>
      <c r="B28" s="312" t="s">
        <v>42</v>
      </c>
      <c r="C28" s="310" t="s">
        <v>94</v>
      </c>
      <c r="D28" s="311">
        <v>1951</v>
      </c>
      <c r="E28" s="185">
        <v>94</v>
      </c>
      <c r="F28" s="135">
        <v>91</v>
      </c>
      <c r="G28" s="3">
        <f aca="true" t="shared" si="4" ref="G28:G37">SUM(E28:F28)</f>
        <v>185</v>
      </c>
      <c r="H28" s="3">
        <v>4</v>
      </c>
      <c r="I28" s="351" t="str">
        <f aca="true" t="shared" si="5" ref="I28:I34">IF(G28&gt;=182,"SM",IF(G28&gt;=175,"smk",IF(G28&gt;=165,"1.kl.",IF(G28&gt;=155,"2.kl.",IF(G28&gt;=145,"3.kl","")))))</f>
        <v>SM</v>
      </c>
      <c r="J28" s="2"/>
      <c r="K28" s="2"/>
      <c r="L28" s="2">
        <v>3.5</v>
      </c>
    </row>
    <row r="29" spans="1:12" ht="17.25" customHeight="1">
      <c r="A29" s="70">
        <v>2</v>
      </c>
      <c r="B29" s="313" t="s">
        <v>70</v>
      </c>
      <c r="C29" s="310" t="s">
        <v>89</v>
      </c>
      <c r="D29" s="311">
        <v>1991</v>
      </c>
      <c r="E29" s="185">
        <v>91</v>
      </c>
      <c r="F29" s="135">
        <v>93</v>
      </c>
      <c r="G29" s="3">
        <f t="shared" si="4"/>
        <v>184</v>
      </c>
      <c r="H29" s="3">
        <v>6</v>
      </c>
      <c r="I29" s="351" t="str">
        <f t="shared" si="5"/>
        <v>SM</v>
      </c>
      <c r="J29" s="2"/>
      <c r="K29" s="2"/>
      <c r="L29" s="2">
        <v>2.5</v>
      </c>
    </row>
    <row r="30" spans="1:12" ht="17.25" customHeight="1">
      <c r="A30" s="70">
        <v>3</v>
      </c>
      <c r="B30" s="312" t="s">
        <v>140</v>
      </c>
      <c r="C30" s="310" t="s">
        <v>141</v>
      </c>
      <c r="D30" s="311">
        <v>1972</v>
      </c>
      <c r="E30" s="185">
        <v>87</v>
      </c>
      <c r="F30" s="135">
        <v>81</v>
      </c>
      <c r="G30" s="3">
        <f t="shared" si="4"/>
        <v>168</v>
      </c>
      <c r="H30" s="3">
        <v>4</v>
      </c>
      <c r="I30" s="351" t="str">
        <f t="shared" si="5"/>
        <v>1.kl.</v>
      </c>
      <c r="J30" s="2"/>
      <c r="K30" s="2"/>
      <c r="L30" s="2">
        <v>1.5</v>
      </c>
    </row>
    <row r="31" spans="1:12" ht="17.25" customHeight="1">
      <c r="A31" s="70">
        <v>4</v>
      </c>
      <c r="B31" s="312" t="s">
        <v>287</v>
      </c>
      <c r="C31" s="310" t="s">
        <v>141</v>
      </c>
      <c r="D31" s="311">
        <v>1982</v>
      </c>
      <c r="E31" s="185">
        <v>79</v>
      </c>
      <c r="F31" s="135">
        <v>87</v>
      </c>
      <c r="G31" s="3">
        <f t="shared" si="4"/>
        <v>166</v>
      </c>
      <c r="H31" s="3">
        <v>1</v>
      </c>
      <c r="I31" s="351" t="str">
        <f t="shared" si="5"/>
        <v>1.kl.</v>
      </c>
      <c r="J31" s="2"/>
      <c r="K31" s="2"/>
      <c r="L31" s="2">
        <v>0.5</v>
      </c>
    </row>
    <row r="32" spans="1:12" ht="17.25" customHeight="1">
      <c r="A32" s="70">
        <v>5</v>
      </c>
      <c r="B32" s="313" t="s">
        <v>253</v>
      </c>
      <c r="C32" s="310" t="s">
        <v>89</v>
      </c>
      <c r="D32" s="311">
        <v>1998</v>
      </c>
      <c r="E32" s="185">
        <v>86</v>
      </c>
      <c r="F32" s="135">
        <v>77</v>
      </c>
      <c r="G32" s="3">
        <f t="shared" si="4"/>
        <v>163</v>
      </c>
      <c r="H32" s="3">
        <v>2</v>
      </c>
      <c r="I32" s="351" t="str">
        <f t="shared" si="5"/>
        <v>2.kl.</v>
      </c>
      <c r="J32" s="2"/>
      <c r="K32" s="2"/>
      <c r="L32" s="2">
        <v>0.5</v>
      </c>
    </row>
    <row r="33" spans="1:12" ht="17.25" customHeight="1">
      <c r="A33" s="70">
        <v>6</v>
      </c>
      <c r="B33" s="313" t="s">
        <v>78</v>
      </c>
      <c r="C33" s="310" t="s">
        <v>89</v>
      </c>
      <c r="D33" s="311">
        <v>1994</v>
      </c>
      <c r="E33" s="185">
        <v>86</v>
      </c>
      <c r="F33" s="135">
        <v>75</v>
      </c>
      <c r="G33" s="3">
        <f t="shared" si="4"/>
        <v>161</v>
      </c>
      <c r="H33" s="3">
        <v>3</v>
      </c>
      <c r="I33" s="351" t="str">
        <f t="shared" si="5"/>
        <v>2.kl.</v>
      </c>
      <c r="J33" s="2"/>
      <c r="K33" s="2"/>
      <c r="L33" s="2">
        <v>0.5</v>
      </c>
    </row>
    <row r="34" spans="1:12" ht="17.25" customHeight="1">
      <c r="A34" s="70">
        <v>7</v>
      </c>
      <c r="B34" s="313" t="s">
        <v>71</v>
      </c>
      <c r="C34" s="310" t="s">
        <v>89</v>
      </c>
      <c r="D34" s="311">
        <v>1967</v>
      </c>
      <c r="E34" s="185">
        <v>75</v>
      </c>
      <c r="F34" s="135">
        <v>73</v>
      </c>
      <c r="G34" s="3">
        <f t="shared" si="4"/>
        <v>148</v>
      </c>
      <c r="H34" s="3">
        <v>3</v>
      </c>
      <c r="I34" s="351" t="str">
        <f t="shared" si="5"/>
        <v>3.kl</v>
      </c>
      <c r="J34" s="2"/>
      <c r="K34" s="2"/>
      <c r="L34" s="2">
        <v>0.5</v>
      </c>
    </row>
    <row r="35" spans="1:12" ht="17.25" customHeight="1" hidden="1">
      <c r="A35" s="70" t="s">
        <v>191</v>
      </c>
      <c r="B35" s="216" t="s">
        <v>51</v>
      </c>
      <c r="C35" s="214" t="s">
        <v>87</v>
      </c>
      <c r="D35" s="215">
        <v>1975</v>
      </c>
      <c r="E35" s="185"/>
      <c r="F35" s="135"/>
      <c r="G35" s="3">
        <f t="shared" si="4"/>
        <v>0</v>
      </c>
      <c r="H35" s="3"/>
      <c r="I35" s="172">
        <f>IF(G35&gt;=182,"SM",IF(G35&gt;=175,"SMK",IF(G35&gt;=165,"I",IF(G35&gt;=155,"II",IF(G35&gt;=145,"III","")))))</f>
      </c>
      <c r="J35" s="2"/>
      <c r="K35" s="2"/>
      <c r="L35" s="2"/>
    </row>
    <row r="36" spans="1:12" ht="17.25" customHeight="1" hidden="1">
      <c r="A36" s="70" t="s">
        <v>191</v>
      </c>
      <c r="B36" s="216" t="s">
        <v>104</v>
      </c>
      <c r="C36" s="214" t="s">
        <v>87</v>
      </c>
      <c r="D36" s="215">
        <v>1991</v>
      </c>
      <c r="E36" s="185"/>
      <c r="F36" s="135"/>
      <c r="G36" s="3">
        <f t="shared" si="4"/>
        <v>0</v>
      </c>
      <c r="H36" s="3"/>
      <c r="I36" s="172">
        <f>IF(G36&gt;=182,"SM",IF(G36&gt;=175,"SMK",IF(G36&gt;=165,"I",IF(G36&gt;=155,"II",IF(G36&gt;=145,"III","")))))</f>
      </c>
      <c r="J36" s="2"/>
      <c r="K36" s="2"/>
      <c r="L36" s="2"/>
    </row>
    <row r="37" spans="1:12" ht="17.25" customHeight="1" hidden="1">
      <c r="A37" s="70" t="s">
        <v>191</v>
      </c>
      <c r="B37" s="213" t="s">
        <v>71</v>
      </c>
      <c r="C37" s="214" t="s">
        <v>89</v>
      </c>
      <c r="D37" s="215">
        <v>1967</v>
      </c>
      <c r="E37" s="185"/>
      <c r="F37" s="135"/>
      <c r="G37" s="3">
        <f t="shared" si="4"/>
        <v>0</v>
      </c>
      <c r="H37" s="3"/>
      <c r="I37" s="172">
        <f>IF(G37&gt;=182,"SM",IF(G37&gt;=175,"SMK",IF(G37&gt;=165,"I",IF(G37&gt;=155,"II",IF(G37&gt;=145,"III","")))))</f>
      </c>
      <c r="J37" s="2"/>
      <c r="K37" s="2"/>
      <c r="L37" s="2"/>
    </row>
    <row r="38" spans="2:11" ht="15.75">
      <c r="B38" s="1" t="s">
        <v>14</v>
      </c>
      <c r="D38" s="175" t="s">
        <v>5</v>
      </c>
      <c r="E38" s="180"/>
      <c r="F38" s="6" t="s">
        <v>15</v>
      </c>
      <c r="G38" s="6"/>
      <c r="H38" s="6" t="s">
        <v>13</v>
      </c>
      <c r="J38" s="5"/>
      <c r="K38" s="4"/>
    </row>
    <row r="39" spans="1:11" ht="15.75">
      <c r="A39" s="93">
        <v>1</v>
      </c>
      <c r="B39" s="310" t="s">
        <v>94</v>
      </c>
      <c r="C39" s="281"/>
      <c r="D39" s="188">
        <v>729</v>
      </c>
      <c r="E39" s="188"/>
      <c r="F39" s="241">
        <v>20</v>
      </c>
      <c r="G39" s="265"/>
      <c r="H39" s="189">
        <v>8</v>
      </c>
      <c r="K39" s="4"/>
    </row>
    <row r="40" spans="1:11" ht="15.75">
      <c r="A40" s="93">
        <v>2</v>
      </c>
      <c r="B40" s="310" t="s">
        <v>141</v>
      </c>
      <c r="C40" s="281"/>
      <c r="D40" s="188">
        <v>701</v>
      </c>
      <c r="E40" s="134"/>
      <c r="F40" s="241">
        <v>16</v>
      </c>
      <c r="G40" s="265"/>
      <c r="H40" s="189">
        <v>4.5</v>
      </c>
      <c r="K40" s="4"/>
    </row>
    <row r="41" spans="1:11" ht="15.75">
      <c r="A41" s="93">
        <v>3</v>
      </c>
      <c r="B41" s="310" t="s">
        <v>89</v>
      </c>
      <c r="C41" s="281"/>
      <c r="D41" s="188">
        <v>684</v>
      </c>
      <c r="E41" s="188"/>
      <c r="F41" s="49">
        <v>13</v>
      </c>
      <c r="G41" s="265"/>
      <c r="H41" s="189">
        <v>5</v>
      </c>
      <c r="K41" s="4"/>
    </row>
    <row r="42" spans="1:11" ht="15.75">
      <c r="A42" s="93">
        <v>4</v>
      </c>
      <c r="B42" s="143" t="s">
        <v>281</v>
      </c>
      <c r="C42" s="283"/>
      <c r="D42" s="134">
        <v>478</v>
      </c>
      <c r="E42" s="134"/>
      <c r="F42" s="264">
        <v>0</v>
      </c>
      <c r="G42" s="265"/>
      <c r="H42" s="189">
        <v>4.5</v>
      </c>
      <c r="K42" s="4"/>
    </row>
    <row r="43" spans="1:8" ht="15.75">
      <c r="A43" s="93">
        <v>5</v>
      </c>
      <c r="B43" s="321" t="s">
        <v>90</v>
      </c>
      <c r="C43" s="283"/>
      <c r="D43" s="283">
        <v>333</v>
      </c>
      <c r="E43" s="406"/>
      <c r="F43" s="406">
        <v>0</v>
      </c>
      <c r="G43" s="283"/>
      <c r="H43" s="283">
        <v>1</v>
      </c>
    </row>
    <row r="44" spans="1:12" s="11" customFormat="1" ht="14.25" customHeight="1">
      <c r="A44" s="93">
        <v>6</v>
      </c>
      <c r="B44" s="310" t="s">
        <v>222</v>
      </c>
      <c r="C44" s="281"/>
      <c r="D44" s="134">
        <v>281</v>
      </c>
      <c r="E44" s="134"/>
      <c r="F44" s="264">
        <v>0</v>
      </c>
      <c r="G44" s="265"/>
      <c r="H44" s="189">
        <v>1</v>
      </c>
      <c r="L44" s="12"/>
    </row>
    <row r="45" spans="1:10" ht="15.75">
      <c r="A45" s="93">
        <v>7</v>
      </c>
      <c r="B45" s="310" t="s">
        <v>108</v>
      </c>
      <c r="C45" s="282"/>
      <c r="D45" s="134">
        <v>183</v>
      </c>
      <c r="E45" s="188"/>
      <c r="F45" s="256">
        <v>0</v>
      </c>
      <c r="G45" s="265"/>
      <c r="H45" s="189">
        <v>0.5</v>
      </c>
      <c r="J45" s="11"/>
    </row>
    <row r="46" spans="1:10" ht="15.75">
      <c r="A46" s="164" t="s">
        <v>23</v>
      </c>
      <c r="B46" s="11"/>
      <c r="C46" s="12"/>
      <c r="D46" s="12"/>
      <c r="E46" s="186"/>
      <c r="F46" s="186"/>
      <c r="G46" s="12"/>
      <c r="H46" s="12"/>
      <c r="I46" s="13" t="s">
        <v>10</v>
      </c>
      <c r="J46" s="11"/>
    </row>
    <row r="48" spans="1:9" ht="15.75">
      <c r="A48" s="309" t="s">
        <v>260</v>
      </c>
      <c r="I48" s="13" t="s">
        <v>22</v>
      </c>
    </row>
  </sheetData>
  <sheetProtection/>
  <autoFilter ref="G5:G42"/>
  <printOptions horizontalCentered="1"/>
  <pageMargins left="0.22" right="0.21" top="0.35" bottom="0.1968503937007874" header="0.29" footer="0.18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zoomScale="70" zoomScaleNormal="70" zoomScalePageLayoutView="0" workbookViewId="0" topLeftCell="A1">
      <selection activeCell="N11" sqref="N11"/>
    </sheetView>
  </sheetViews>
  <sheetFormatPr defaultColWidth="9.140625" defaultRowHeight="12.75"/>
  <cols>
    <col min="1" max="1" width="9.00390625" style="78" customWidth="1"/>
    <col min="2" max="2" width="30.8515625" style="78" customWidth="1"/>
    <col min="3" max="3" width="21.7109375" style="78" customWidth="1"/>
    <col min="4" max="4" width="15.28125" style="78" customWidth="1"/>
    <col min="5" max="5" width="7.140625" style="78" customWidth="1"/>
    <col min="6" max="6" width="19.28125" style="78" customWidth="1"/>
    <col min="7" max="7" width="17.7109375" style="78" customWidth="1"/>
    <col min="8" max="8" width="17.57421875" style="78" customWidth="1"/>
    <col min="9" max="9" width="9.140625" style="78" customWidth="1"/>
    <col min="10" max="10" width="15.28125" style="78" customWidth="1"/>
    <col min="11" max="11" width="7.7109375" style="78" customWidth="1"/>
    <col min="12" max="16384" width="9.140625" style="78" customWidth="1"/>
  </cols>
  <sheetData>
    <row r="1" ht="18">
      <c r="A1" s="212" t="s">
        <v>198</v>
      </c>
    </row>
    <row r="2" ht="18">
      <c r="A2" s="212" t="s">
        <v>199</v>
      </c>
    </row>
    <row r="3" s="81" customFormat="1" ht="27">
      <c r="A3" s="190" t="s">
        <v>194</v>
      </c>
    </row>
    <row r="4" spans="1:10" s="36" customFormat="1" ht="42.75" customHeight="1">
      <c r="A4" s="108" t="s">
        <v>35</v>
      </c>
      <c r="B4" s="66" t="s">
        <v>26</v>
      </c>
      <c r="C4" s="66" t="s">
        <v>32</v>
      </c>
      <c r="D4" s="66" t="s">
        <v>27</v>
      </c>
      <c r="E4" s="66" t="s">
        <v>139</v>
      </c>
      <c r="F4" s="108" t="s">
        <v>55</v>
      </c>
      <c r="G4" s="108" t="s">
        <v>56</v>
      </c>
      <c r="H4" s="109" t="s">
        <v>36</v>
      </c>
      <c r="I4" s="279" t="s">
        <v>139</v>
      </c>
      <c r="J4" s="109" t="s">
        <v>57</v>
      </c>
    </row>
    <row r="5" spans="1:10" ht="42" customHeight="1">
      <c r="A5" s="111">
        <v>1</v>
      </c>
      <c r="B5" s="398" t="s">
        <v>79</v>
      </c>
      <c r="C5" s="398" t="s">
        <v>281</v>
      </c>
      <c r="D5" s="399">
        <v>189</v>
      </c>
      <c r="E5" s="399">
        <v>9</v>
      </c>
      <c r="F5" s="208">
        <v>46</v>
      </c>
      <c r="G5" s="209">
        <v>49</v>
      </c>
      <c r="H5" s="211">
        <f aca="true" t="shared" si="0" ref="H5:H12">SUM(F5:G5)</f>
        <v>95</v>
      </c>
      <c r="I5" s="280">
        <v>6</v>
      </c>
      <c r="J5" s="211">
        <f aca="true" t="shared" si="1" ref="J5:J12">SUM(H5,D5)</f>
        <v>284</v>
      </c>
    </row>
    <row r="6" spans="1:10" ht="42" customHeight="1">
      <c r="A6" s="111">
        <v>2</v>
      </c>
      <c r="B6" s="400" t="s">
        <v>146</v>
      </c>
      <c r="C6" s="401" t="s">
        <v>94</v>
      </c>
      <c r="D6" s="399">
        <v>187</v>
      </c>
      <c r="E6" s="399">
        <v>2</v>
      </c>
      <c r="F6" s="208">
        <v>46</v>
      </c>
      <c r="G6" s="210">
        <v>45</v>
      </c>
      <c r="H6" s="211">
        <f t="shared" si="0"/>
        <v>91</v>
      </c>
      <c r="I6" s="280">
        <v>1</v>
      </c>
      <c r="J6" s="211">
        <f t="shared" si="1"/>
        <v>278</v>
      </c>
    </row>
    <row r="7" spans="1:10" ht="42" customHeight="1">
      <c r="A7" s="112">
        <v>3</v>
      </c>
      <c r="B7" s="400" t="s">
        <v>149</v>
      </c>
      <c r="C7" s="401" t="s">
        <v>141</v>
      </c>
      <c r="D7" s="399">
        <v>181</v>
      </c>
      <c r="E7" s="399">
        <v>4</v>
      </c>
      <c r="F7" s="208">
        <v>48</v>
      </c>
      <c r="G7" s="210">
        <v>47</v>
      </c>
      <c r="H7" s="211">
        <f t="shared" si="0"/>
        <v>95</v>
      </c>
      <c r="I7" s="280">
        <v>2</v>
      </c>
      <c r="J7" s="211">
        <f t="shared" si="1"/>
        <v>276</v>
      </c>
    </row>
    <row r="8" spans="1:10" ht="42" customHeight="1">
      <c r="A8" s="111">
        <v>4</v>
      </c>
      <c r="B8" s="402" t="s">
        <v>277</v>
      </c>
      <c r="C8" s="401" t="s">
        <v>108</v>
      </c>
      <c r="D8" s="399">
        <v>183</v>
      </c>
      <c r="E8" s="399">
        <v>2</v>
      </c>
      <c r="F8" s="208">
        <v>48</v>
      </c>
      <c r="G8" s="209">
        <v>44</v>
      </c>
      <c r="H8" s="211">
        <f t="shared" si="0"/>
        <v>92</v>
      </c>
      <c r="I8" s="280">
        <v>3</v>
      </c>
      <c r="J8" s="211">
        <f t="shared" si="1"/>
        <v>275</v>
      </c>
    </row>
    <row r="9" spans="1:10" ht="42" customHeight="1">
      <c r="A9" s="111">
        <v>5</v>
      </c>
      <c r="B9" s="400" t="s">
        <v>135</v>
      </c>
      <c r="C9" s="401" t="s">
        <v>141</v>
      </c>
      <c r="D9" s="399">
        <v>186</v>
      </c>
      <c r="E9" s="399">
        <v>5</v>
      </c>
      <c r="F9" s="208">
        <v>42</v>
      </c>
      <c r="G9" s="209">
        <v>46</v>
      </c>
      <c r="H9" s="211">
        <f t="shared" si="0"/>
        <v>88</v>
      </c>
      <c r="I9" s="280">
        <v>2</v>
      </c>
      <c r="J9" s="211">
        <f t="shared" si="1"/>
        <v>274</v>
      </c>
    </row>
    <row r="10" spans="1:10" ht="42" customHeight="1">
      <c r="A10" s="111">
        <v>6</v>
      </c>
      <c r="B10" s="400" t="s">
        <v>48</v>
      </c>
      <c r="C10" s="401" t="s">
        <v>94</v>
      </c>
      <c r="D10" s="399">
        <v>181</v>
      </c>
      <c r="E10" s="399">
        <v>3</v>
      </c>
      <c r="F10" s="208">
        <v>43</v>
      </c>
      <c r="G10" s="209">
        <v>47</v>
      </c>
      <c r="H10" s="211">
        <f t="shared" si="0"/>
        <v>90</v>
      </c>
      <c r="I10" s="280">
        <v>1</v>
      </c>
      <c r="J10" s="211">
        <f t="shared" si="1"/>
        <v>271</v>
      </c>
    </row>
    <row r="11" spans="1:10" ht="42" customHeight="1">
      <c r="A11" s="112">
        <v>7</v>
      </c>
      <c r="B11" s="402" t="s">
        <v>284</v>
      </c>
      <c r="C11" s="401" t="s">
        <v>65</v>
      </c>
      <c r="D11" s="399">
        <v>183</v>
      </c>
      <c r="E11" s="399">
        <v>5</v>
      </c>
      <c r="F11" s="208">
        <v>48</v>
      </c>
      <c r="G11" s="209">
        <v>36</v>
      </c>
      <c r="H11" s="211">
        <f t="shared" si="0"/>
        <v>84</v>
      </c>
      <c r="I11" s="280">
        <v>3</v>
      </c>
      <c r="J11" s="211">
        <f t="shared" si="1"/>
        <v>267</v>
      </c>
    </row>
    <row r="12" spans="1:10" ht="42" customHeight="1">
      <c r="A12" s="111">
        <v>8</v>
      </c>
      <c r="B12" s="402" t="s">
        <v>145</v>
      </c>
      <c r="C12" s="401" t="s">
        <v>281</v>
      </c>
      <c r="D12" s="399">
        <v>181</v>
      </c>
      <c r="E12" s="399">
        <v>2</v>
      </c>
      <c r="F12" s="208">
        <v>43</v>
      </c>
      <c r="G12" s="209">
        <v>43</v>
      </c>
      <c r="H12" s="211">
        <f t="shared" si="0"/>
        <v>86</v>
      </c>
      <c r="I12" s="280"/>
      <c r="J12" s="211">
        <f t="shared" si="1"/>
        <v>267</v>
      </c>
    </row>
    <row r="14" spans="1:10" ht="12.75">
      <c r="A14" s="87" t="s">
        <v>23</v>
      </c>
      <c r="B14" s="87"/>
      <c r="C14" s="88"/>
      <c r="D14" s="88"/>
      <c r="E14" s="88"/>
      <c r="F14" s="88"/>
      <c r="G14" s="88"/>
      <c r="H14" s="88"/>
      <c r="I14" s="88"/>
      <c r="J14" s="89" t="s">
        <v>10</v>
      </c>
    </row>
    <row r="15" spans="1:10" ht="12.75">
      <c r="A15" s="87"/>
      <c r="B15" s="87"/>
      <c r="C15" s="88"/>
      <c r="D15" s="88"/>
      <c r="E15" s="88"/>
      <c r="F15" s="88"/>
      <c r="G15" s="88"/>
      <c r="H15" s="88"/>
      <c r="I15" s="88"/>
      <c r="J15" s="89"/>
    </row>
    <row r="16" spans="1:10" ht="15">
      <c r="A16" s="360" t="s">
        <v>260</v>
      </c>
      <c r="B16" s="87"/>
      <c r="C16" s="88"/>
      <c r="D16" s="88"/>
      <c r="E16" s="88"/>
      <c r="F16" s="88"/>
      <c r="G16" s="88"/>
      <c r="H16" s="88"/>
      <c r="I16" s="88"/>
      <c r="J16" s="89" t="s">
        <v>22</v>
      </c>
    </row>
  </sheetData>
  <sheetProtection/>
  <printOptions/>
  <pageMargins left="0.25" right="0.1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M165"/>
  <sheetViews>
    <sheetView zoomScale="70" zoomScaleNormal="70" zoomScalePageLayoutView="0" workbookViewId="0" topLeftCell="A1">
      <selection activeCell="B146" sqref="B146:H161"/>
    </sheetView>
  </sheetViews>
  <sheetFormatPr defaultColWidth="9.140625" defaultRowHeight="12.75"/>
  <cols>
    <col min="1" max="1" width="6.00390625" style="42" customWidth="1"/>
    <col min="2" max="2" width="25.28125" style="145" customWidth="1"/>
    <col min="3" max="3" width="19.421875" style="145" customWidth="1"/>
    <col min="4" max="4" width="7.421875" style="304" customWidth="1"/>
    <col min="5" max="5" width="7.140625" style="41" customWidth="1"/>
    <col min="6" max="7" width="7.8515625" style="42" customWidth="1"/>
    <col min="8" max="8" width="8.421875" style="42" customWidth="1"/>
    <col min="9" max="9" width="5.7109375" style="42" bestFit="1" customWidth="1"/>
    <col min="10" max="10" width="8.28125" style="42" customWidth="1"/>
    <col min="11" max="11" width="8.140625" style="42" customWidth="1"/>
    <col min="12" max="12" width="8.7109375" style="42" customWidth="1"/>
    <col min="13" max="13" width="8.00390625" style="43" customWidth="1"/>
    <col min="14" max="16384" width="9.140625" style="42" customWidth="1"/>
  </cols>
  <sheetData>
    <row r="1" spans="1:13" ht="18">
      <c r="A1" s="212" t="s">
        <v>198</v>
      </c>
      <c r="M1" s="142"/>
    </row>
    <row r="2" spans="1:13" ht="18">
      <c r="A2" s="212" t="s">
        <v>199</v>
      </c>
      <c r="M2" s="142"/>
    </row>
    <row r="3" spans="1:13" s="44" customFormat="1" ht="15.75">
      <c r="A3" s="140" t="s">
        <v>121</v>
      </c>
      <c r="B3" s="146"/>
      <c r="C3" s="146"/>
      <c r="D3" s="305"/>
      <c r="J3" s="45"/>
      <c r="K3" s="45"/>
      <c r="L3" s="45"/>
      <c r="M3" s="152" t="s">
        <v>106</v>
      </c>
    </row>
    <row r="4" spans="1:13" s="44" customFormat="1" ht="37.5" customHeight="1">
      <c r="A4" s="31" t="s">
        <v>9</v>
      </c>
      <c r="B4" s="147" t="s">
        <v>0</v>
      </c>
      <c r="C4" s="147" t="s">
        <v>32</v>
      </c>
      <c r="D4" s="147" t="s">
        <v>105</v>
      </c>
      <c r="E4" s="32">
        <v>1</v>
      </c>
      <c r="F4" s="32">
        <v>2</v>
      </c>
      <c r="G4" s="32">
        <v>3</v>
      </c>
      <c r="H4" s="33" t="s">
        <v>5</v>
      </c>
      <c r="I4" s="33" t="s">
        <v>112</v>
      </c>
      <c r="J4" s="34" t="s">
        <v>31</v>
      </c>
      <c r="K4" s="34" t="s">
        <v>39</v>
      </c>
      <c r="L4" s="34" t="s">
        <v>40</v>
      </c>
      <c r="M4" s="31" t="s">
        <v>11</v>
      </c>
    </row>
    <row r="5" spans="1:13" ht="21" customHeight="1">
      <c r="A5" s="370">
        <v>1</v>
      </c>
      <c r="B5" s="131" t="s">
        <v>143</v>
      </c>
      <c r="C5" s="143" t="s">
        <v>87</v>
      </c>
      <c r="D5" s="297">
        <v>1967</v>
      </c>
      <c r="E5" s="17">
        <v>98</v>
      </c>
      <c r="F5" s="17">
        <v>91</v>
      </c>
      <c r="G5" s="17">
        <v>94</v>
      </c>
      <c r="H5" s="16">
        <f aca="true" t="shared" si="0" ref="H5:H36">SUM(E5:G5)</f>
        <v>283</v>
      </c>
      <c r="I5" s="16">
        <v>5</v>
      </c>
      <c r="J5" s="351" t="str">
        <f aca="true" t="shared" si="1" ref="J5:J36">IF(H5&gt;=275,"SM",IF(H5&gt;=268,"smk",IF(H5&gt;=260,"1.kl.",IF(H5&gt;=240,"2.kl.",IF(H5&gt;=225,"3.kl","")))))</f>
        <v>SM</v>
      </c>
      <c r="K5" s="16">
        <v>93</v>
      </c>
      <c r="L5" s="16">
        <f aca="true" t="shared" si="2" ref="L5:L12">SUM(K5,H5)</f>
        <v>376</v>
      </c>
      <c r="M5" s="20">
        <v>3.5</v>
      </c>
    </row>
    <row r="6" spans="1:13" ht="21" customHeight="1">
      <c r="A6" s="370">
        <v>2</v>
      </c>
      <c r="B6" s="144" t="s">
        <v>67</v>
      </c>
      <c r="C6" s="143" t="s">
        <v>89</v>
      </c>
      <c r="D6" s="297">
        <v>1960</v>
      </c>
      <c r="E6" s="17">
        <v>89</v>
      </c>
      <c r="F6" s="17">
        <v>96</v>
      </c>
      <c r="G6" s="17">
        <v>95</v>
      </c>
      <c r="H6" s="16">
        <f t="shared" si="0"/>
        <v>280</v>
      </c>
      <c r="I6" s="16">
        <v>4</v>
      </c>
      <c r="J6" s="351" t="str">
        <f t="shared" si="1"/>
        <v>SM</v>
      </c>
      <c r="K6" s="16">
        <v>92</v>
      </c>
      <c r="L6" s="16">
        <f t="shared" si="2"/>
        <v>372</v>
      </c>
      <c r="M6" s="20">
        <v>2.5</v>
      </c>
    </row>
    <row r="7" spans="1:13" ht="21" customHeight="1">
      <c r="A7" s="370">
        <v>3</v>
      </c>
      <c r="B7" s="144" t="s">
        <v>97</v>
      </c>
      <c r="C7" s="143" t="s">
        <v>94</v>
      </c>
      <c r="D7" s="303">
        <v>1965</v>
      </c>
      <c r="E7" s="17">
        <v>93</v>
      </c>
      <c r="F7" s="17">
        <v>92</v>
      </c>
      <c r="G7" s="17">
        <v>93</v>
      </c>
      <c r="H7" s="16">
        <f t="shared" si="0"/>
        <v>278</v>
      </c>
      <c r="I7" s="16">
        <v>7</v>
      </c>
      <c r="J7" s="351" t="str">
        <f t="shared" si="1"/>
        <v>SM</v>
      </c>
      <c r="K7" s="16">
        <v>90</v>
      </c>
      <c r="L7" s="16">
        <f t="shared" si="2"/>
        <v>368</v>
      </c>
      <c r="M7" s="20">
        <v>1.5</v>
      </c>
    </row>
    <row r="8" spans="1:13" ht="21" customHeight="1">
      <c r="A8" s="370">
        <v>4</v>
      </c>
      <c r="B8" s="131" t="s">
        <v>173</v>
      </c>
      <c r="C8" s="143" t="s">
        <v>87</v>
      </c>
      <c r="D8" s="297">
        <v>1985</v>
      </c>
      <c r="E8" s="15">
        <v>89</v>
      </c>
      <c r="F8" s="15">
        <v>93</v>
      </c>
      <c r="G8" s="15">
        <v>95</v>
      </c>
      <c r="H8" s="16">
        <f t="shared" si="0"/>
        <v>277</v>
      </c>
      <c r="I8" s="16">
        <v>3</v>
      </c>
      <c r="J8" s="351" t="str">
        <f t="shared" si="1"/>
        <v>SM</v>
      </c>
      <c r="K8" s="16">
        <v>89</v>
      </c>
      <c r="L8" s="16">
        <f t="shared" si="2"/>
        <v>366</v>
      </c>
      <c r="M8" s="20">
        <v>0.5</v>
      </c>
    </row>
    <row r="9" spans="1:13" ht="21" customHeight="1">
      <c r="A9" s="370">
        <v>5</v>
      </c>
      <c r="B9" s="302" t="s">
        <v>41</v>
      </c>
      <c r="C9" s="143" t="s">
        <v>86</v>
      </c>
      <c r="D9" s="299">
        <v>1959</v>
      </c>
      <c r="E9" s="15">
        <v>94</v>
      </c>
      <c r="F9" s="15">
        <v>93</v>
      </c>
      <c r="G9" s="15">
        <v>92</v>
      </c>
      <c r="H9" s="16">
        <f t="shared" si="0"/>
        <v>279</v>
      </c>
      <c r="I9" s="16">
        <v>7</v>
      </c>
      <c r="J9" s="351" t="str">
        <f t="shared" si="1"/>
        <v>SM</v>
      </c>
      <c r="K9" s="16">
        <v>85</v>
      </c>
      <c r="L9" s="16">
        <f t="shared" si="2"/>
        <v>364</v>
      </c>
      <c r="M9" s="20">
        <v>0.5</v>
      </c>
    </row>
    <row r="10" spans="1:13" ht="21" customHeight="1">
      <c r="A10" s="370">
        <v>6</v>
      </c>
      <c r="B10" s="131" t="s">
        <v>237</v>
      </c>
      <c r="C10" s="143" t="s">
        <v>238</v>
      </c>
      <c r="D10" s="297">
        <v>1977</v>
      </c>
      <c r="E10" s="15">
        <v>89</v>
      </c>
      <c r="F10" s="15">
        <v>92</v>
      </c>
      <c r="G10" s="15">
        <v>91</v>
      </c>
      <c r="H10" s="16">
        <f t="shared" si="0"/>
        <v>272</v>
      </c>
      <c r="I10" s="16">
        <v>3</v>
      </c>
      <c r="J10" s="351" t="str">
        <f t="shared" si="1"/>
        <v>smk</v>
      </c>
      <c r="K10" s="16">
        <v>92</v>
      </c>
      <c r="L10" s="16">
        <f t="shared" si="2"/>
        <v>364</v>
      </c>
      <c r="M10" s="20">
        <v>0.5</v>
      </c>
    </row>
    <row r="11" spans="1:13" ht="21" customHeight="1">
      <c r="A11" s="370">
        <v>7</v>
      </c>
      <c r="B11" s="131" t="s">
        <v>95</v>
      </c>
      <c r="C11" s="143" t="s">
        <v>87</v>
      </c>
      <c r="D11" s="297">
        <v>1988</v>
      </c>
      <c r="E11" s="17">
        <v>90</v>
      </c>
      <c r="F11" s="17">
        <v>96</v>
      </c>
      <c r="G11" s="17">
        <v>86</v>
      </c>
      <c r="H11" s="16">
        <f t="shared" si="0"/>
        <v>272</v>
      </c>
      <c r="I11" s="16">
        <v>6</v>
      </c>
      <c r="J11" s="351" t="str">
        <f t="shared" si="1"/>
        <v>smk</v>
      </c>
      <c r="K11" s="16">
        <v>90</v>
      </c>
      <c r="L11" s="16">
        <f t="shared" si="2"/>
        <v>362</v>
      </c>
      <c r="M11" s="20">
        <v>0.5</v>
      </c>
    </row>
    <row r="12" spans="1:13" ht="21" customHeight="1">
      <c r="A12" s="370">
        <v>8</v>
      </c>
      <c r="B12" s="131" t="s">
        <v>255</v>
      </c>
      <c r="C12" s="143" t="s">
        <v>206</v>
      </c>
      <c r="D12" s="297">
        <v>1973</v>
      </c>
      <c r="E12" s="17">
        <v>91</v>
      </c>
      <c r="F12" s="17">
        <v>90</v>
      </c>
      <c r="G12" s="17">
        <v>91</v>
      </c>
      <c r="H12" s="16">
        <f t="shared" si="0"/>
        <v>272</v>
      </c>
      <c r="I12" s="16">
        <v>2</v>
      </c>
      <c r="J12" s="351" t="str">
        <f t="shared" si="1"/>
        <v>smk</v>
      </c>
      <c r="K12" s="16">
        <v>88</v>
      </c>
      <c r="L12" s="16">
        <f t="shared" si="2"/>
        <v>360</v>
      </c>
      <c r="M12" s="20">
        <v>0.5</v>
      </c>
    </row>
    <row r="13" spans="1:13" ht="21" customHeight="1">
      <c r="A13" s="176">
        <v>9</v>
      </c>
      <c r="B13" s="131" t="s">
        <v>48</v>
      </c>
      <c r="C13" s="143" t="s">
        <v>94</v>
      </c>
      <c r="D13" s="297">
        <v>1961</v>
      </c>
      <c r="E13" s="15">
        <v>93</v>
      </c>
      <c r="F13" s="15">
        <v>87</v>
      </c>
      <c r="G13" s="15">
        <v>91</v>
      </c>
      <c r="H13" s="16">
        <f t="shared" si="0"/>
        <v>271</v>
      </c>
      <c r="I13" s="16">
        <v>4</v>
      </c>
      <c r="J13" s="351" t="str">
        <f t="shared" si="1"/>
        <v>smk</v>
      </c>
      <c r="K13" s="16"/>
      <c r="L13" s="16"/>
      <c r="M13" s="20">
        <v>0.5</v>
      </c>
    </row>
    <row r="14" spans="1:13" ht="21" customHeight="1">
      <c r="A14" s="176">
        <v>10</v>
      </c>
      <c r="B14" s="131" t="s">
        <v>44</v>
      </c>
      <c r="C14" s="143" t="s">
        <v>87</v>
      </c>
      <c r="D14" s="297">
        <v>1974</v>
      </c>
      <c r="E14" s="15">
        <v>91</v>
      </c>
      <c r="F14" s="15">
        <v>91</v>
      </c>
      <c r="G14" s="15">
        <v>89</v>
      </c>
      <c r="H14" s="16">
        <f t="shared" si="0"/>
        <v>271</v>
      </c>
      <c r="I14" s="16">
        <v>2</v>
      </c>
      <c r="J14" s="351" t="str">
        <f t="shared" si="1"/>
        <v>smk</v>
      </c>
      <c r="K14" s="16"/>
      <c r="L14" s="16"/>
      <c r="M14" s="20">
        <v>0.5</v>
      </c>
    </row>
    <row r="15" spans="1:13" ht="21" customHeight="1">
      <c r="A15" s="176">
        <v>11</v>
      </c>
      <c r="B15" s="344" t="s">
        <v>183</v>
      </c>
      <c r="C15" s="307" t="s">
        <v>94</v>
      </c>
      <c r="D15" s="303">
        <v>1994</v>
      </c>
      <c r="E15" s="15">
        <v>93</v>
      </c>
      <c r="F15" s="15">
        <v>88</v>
      </c>
      <c r="G15" s="15">
        <v>86</v>
      </c>
      <c r="H15" s="16">
        <f t="shared" si="0"/>
        <v>267</v>
      </c>
      <c r="I15" s="16">
        <v>4</v>
      </c>
      <c r="J15" s="351" t="str">
        <f t="shared" si="1"/>
        <v>1.kl.</v>
      </c>
      <c r="K15" s="16"/>
      <c r="L15" s="16"/>
      <c r="M15" s="20">
        <v>0.5</v>
      </c>
    </row>
    <row r="16" spans="1:13" ht="21" customHeight="1">
      <c r="A16" s="176">
        <v>12</v>
      </c>
      <c r="B16" s="344" t="s">
        <v>246</v>
      </c>
      <c r="C16" s="307" t="s">
        <v>245</v>
      </c>
      <c r="D16" s="303">
        <v>1963</v>
      </c>
      <c r="E16" s="15">
        <v>92</v>
      </c>
      <c r="F16" s="15">
        <v>86</v>
      </c>
      <c r="G16" s="15">
        <v>88</v>
      </c>
      <c r="H16" s="16">
        <f t="shared" si="0"/>
        <v>266</v>
      </c>
      <c r="I16" s="16">
        <v>3</v>
      </c>
      <c r="J16" s="351" t="str">
        <f t="shared" si="1"/>
        <v>1.kl.</v>
      </c>
      <c r="K16" s="16"/>
      <c r="L16" s="16"/>
      <c r="M16" s="20">
        <v>0.5</v>
      </c>
    </row>
    <row r="17" spans="1:13" ht="21" customHeight="1">
      <c r="A17" s="176">
        <v>13</v>
      </c>
      <c r="B17" s="306" t="s">
        <v>52</v>
      </c>
      <c r="C17" s="307" t="s">
        <v>87</v>
      </c>
      <c r="D17" s="297">
        <v>1988</v>
      </c>
      <c r="E17" s="15">
        <v>88</v>
      </c>
      <c r="F17" s="15">
        <v>85</v>
      </c>
      <c r="G17" s="15">
        <v>93</v>
      </c>
      <c r="H17" s="16">
        <f t="shared" si="0"/>
        <v>266</v>
      </c>
      <c r="I17" s="16">
        <v>2</v>
      </c>
      <c r="J17" s="351" t="str">
        <f t="shared" si="1"/>
        <v>1.kl.</v>
      </c>
      <c r="K17" s="16"/>
      <c r="L17" s="16"/>
      <c r="M17" s="20">
        <v>0.5</v>
      </c>
    </row>
    <row r="18" spans="1:13" ht="21" customHeight="1">
      <c r="A18" s="176">
        <v>14</v>
      </c>
      <c r="B18" s="306" t="s">
        <v>228</v>
      </c>
      <c r="C18" s="307" t="s">
        <v>59</v>
      </c>
      <c r="D18" s="297">
        <v>1980</v>
      </c>
      <c r="E18" s="15">
        <v>87</v>
      </c>
      <c r="F18" s="15">
        <v>91</v>
      </c>
      <c r="G18" s="15">
        <v>88</v>
      </c>
      <c r="H18" s="16">
        <f t="shared" si="0"/>
        <v>266</v>
      </c>
      <c r="I18" s="16">
        <v>1</v>
      </c>
      <c r="J18" s="351" t="str">
        <f t="shared" si="1"/>
        <v>1.kl.</v>
      </c>
      <c r="K18" s="16"/>
      <c r="L18" s="16"/>
      <c r="M18" s="20">
        <v>0.5</v>
      </c>
    </row>
    <row r="19" spans="1:13" ht="21" customHeight="1">
      <c r="A19" s="176">
        <v>15</v>
      </c>
      <c r="B19" s="306" t="s">
        <v>203</v>
      </c>
      <c r="C19" s="307" t="s">
        <v>204</v>
      </c>
      <c r="D19" s="297">
        <v>1964</v>
      </c>
      <c r="E19" s="17">
        <v>87</v>
      </c>
      <c r="F19" s="17">
        <v>91</v>
      </c>
      <c r="G19" s="17">
        <v>87</v>
      </c>
      <c r="H19" s="16">
        <f t="shared" si="0"/>
        <v>265</v>
      </c>
      <c r="I19" s="16">
        <v>4</v>
      </c>
      <c r="J19" s="351" t="str">
        <f t="shared" si="1"/>
        <v>1.kl.</v>
      </c>
      <c r="K19" s="16"/>
      <c r="L19" s="16"/>
      <c r="M19" s="20">
        <v>0.5</v>
      </c>
    </row>
    <row r="20" spans="1:13" ht="21" customHeight="1">
      <c r="A20" s="176">
        <v>16</v>
      </c>
      <c r="B20" s="306" t="s">
        <v>77</v>
      </c>
      <c r="C20" s="307" t="s">
        <v>87</v>
      </c>
      <c r="D20" s="297">
        <v>1970</v>
      </c>
      <c r="E20" s="15">
        <v>86</v>
      </c>
      <c r="F20" s="15">
        <v>90</v>
      </c>
      <c r="G20" s="15">
        <v>89</v>
      </c>
      <c r="H20" s="16">
        <f t="shared" si="0"/>
        <v>265</v>
      </c>
      <c r="I20" s="16">
        <v>1</v>
      </c>
      <c r="J20" s="351" t="str">
        <f t="shared" si="1"/>
        <v>1.kl.</v>
      </c>
      <c r="K20" s="16"/>
      <c r="L20" s="16"/>
      <c r="M20" s="20">
        <v>0.5</v>
      </c>
    </row>
    <row r="21" spans="1:13" ht="21" customHeight="1">
      <c r="A21" s="176">
        <v>17</v>
      </c>
      <c r="B21" s="306" t="s">
        <v>186</v>
      </c>
      <c r="C21" s="307" t="s">
        <v>222</v>
      </c>
      <c r="D21" s="297">
        <v>1977</v>
      </c>
      <c r="E21" s="15">
        <v>88</v>
      </c>
      <c r="F21" s="15">
        <v>86</v>
      </c>
      <c r="G21" s="15">
        <v>90</v>
      </c>
      <c r="H21" s="16">
        <f t="shared" si="0"/>
        <v>264</v>
      </c>
      <c r="I21" s="16">
        <v>3</v>
      </c>
      <c r="J21" s="351" t="str">
        <f t="shared" si="1"/>
        <v>1.kl.</v>
      </c>
      <c r="K21" s="16"/>
      <c r="L21" s="16"/>
      <c r="M21" s="20">
        <v>0.5</v>
      </c>
    </row>
    <row r="22" spans="1:13" ht="21" customHeight="1">
      <c r="A22" s="176">
        <v>18</v>
      </c>
      <c r="B22" s="344" t="s">
        <v>75</v>
      </c>
      <c r="C22" s="307" t="s">
        <v>89</v>
      </c>
      <c r="D22" s="297">
        <v>1967</v>
      </c>
      <c r="E22" s="15">
        <v>89</v>
      </c>
      <c r="F22" s="15">
        <v>87</v>
      </c>
      <c r="G22" s="15">
        <v>88</v>
      </c>
      <c r="H22" s="16">
        <f t="shared" si="0"/>
        <v>264</v>
      </c>
      <c r="I22" s="16">
        <v>2</v>
      </c>
      <c r="J22" s="351" t="str">
        <f t="shared" si="1"/>
        <v>1.kl.</v>
      </c>
      <c r="K22" s="16"/>
      <c r="L22" s="16"/>
      <c r="M22" s="20">
        <v>0.5</v>
      </c>
    </row>
    <row r="23" spans="1:13" ht="21" customHeight="1">
      <c r="A23" s="176">
        <v>19</v>
      </c>
      <c r="B23" s="144" t="s">
        <v>175</v>
      </c>
      <c r="C23" s="143" t="s">
        <v>88</v>
      </c>
      <c r="D23" s="297">
        <v>1970</v>
      </c>
      <c r="E23" s="15">
        <v>89</v>
      </c>
      <c r="F23" s="15">
        <v>87</v>
      </c>
      <c r="G23" s="15">
        <v>87</v>
      </c>
      <c r="H23" s="16">
        <f t="shared" si="0"/>
        <v>263</v>
      </c>
      <c r="I23" s="16">
        <v>2</v>
      </c>
      <c r="J23" s="351" t="str">
        <f t="shared" si="1"/>
        <v>1.kl.</v>
      </c>
      <c r="K23" s="14"/>
      <c r="L23" s="16"/>
      <c r="M23" s="20">
        <v>0.5</v>
      </c>
    </row>
    <row r="24" spans="1:13" ht="21" customHeight="1">
      <c r="A24" s="176">
        <v>20</v>
      </c>
      <c r="B24" s="131" t="s">
        <v>229</v>
      </c>
      <c r="C24" s="143" t="s">
        <v>206</v>
      </c>
      <c r="D24" s="297">
        <v>1969</v>
      </c>
      <c r="E24" s="15">
        <v>88</v>
      </c>
      <c r="F24" s="15">
        <v>87</v>
      </c>
      <c r="G24" s="15">
        <v>88</v>
      </c>
      <c r="H24" s="16">
        <f t="shared" si="0"/>
        <v>263</v>
      </c>
      <c r="I24" s="16">
        <v>1</v>
      </c>
      <c r="J24" s="351" t="str">
        <f t="shared" si="1"/>
        <v>1.kl.</v>
      </c>
      <c r="K24" s="16"/>
      <c r="L24" s="16"/>
      <c r="M24" s="20">
        <v>0.5</v>
      </c>
    </row>
    <row r="25" spans="1:13" ht="21" customHeight="1">
      <c r="A25" s="176">
        <v>21</v>
      </c>
      <c r="B25" s="131" t="s">
        <v>179</v>
      </c>
      <c r="C25" s="143" t="s">
        <v>59</v>
      </c>
      <c r="D25" s="297">
        <v>1959</v>
      </c>
      <c r="E25" s="15">
        <v>90</v>
      </c>
      <c r="F25" s="15">
        <v>85</v>
      </c>
      <c r="G25" s="15">
        <v>87</v>
      </c>
      <c r="H25" s="16">
        <f t="shared" si="0"/>
        <v>262</v>
      </c>
      <c r="I25" s="16">
        <v>1</v>
      </c>
      <c r="J25" s="351" t="str">
        <f t="shared" si="1"/>
        <v>1.kl.</v>
      </c>
      <c r="K25" s="16"/>
      <c r="L25" s="16"/>
      <c r="M25" s="20">
        <v>0.5</v>
      </c>
    </row>
    <row r="26" spans="1:13" ht="21" customHeight="1">
      <c r="A26" s="176">
        <v>22</v>
      </c>
      <c r="B26" s="144" t="s">
        <v>254</v>
      </c>
      <c r="C26" s="143" t="s">
        <v>94</v>
      </c>
      <c r="D26" s="303">
        <v>1968</v>
      </c>
      <c r="E26" s="17">
        <v>85</v>
      </c>
      <c r="F26" s="17">
        <v>88</v>
      </c>
      <c r="G26" s="17">
        <v>88</v>
      </c>
      <c r="H26" s="16">
        <f t="shared" si="0"/>
        <v>261</v>
      </c>
      <c r="I26" s="16">
        <v>4</v>
      </c>
      <c r="J26" s="351" t="str">
        <f t="shared" si="1"/>
        <v>1.kl.</v>
      </c>
      <c r="K26" s="16"/>
      <c r="L26" s="16"/>
      <c r="M26" s="20">
        <v>0.5</v>
      </c>
    </row>
    <row r="27" spans="1:13" ht="21" customHeight="1">
      <c r="A27" s="176">
        <v>23</v>
      </c>
      <c r="B27" s="131" t="s">
        <v>167</v>
      </c>
      <c r="C27" s="143" t="s">
        <v>87</v>
      </c>
      <c r="D27" s="297">
        <v>1973</v>
      </c>
      <c r="E27" s="17">
        <v>88</v>
      </c>
      <c r="F27" s="17">
        <v>86</v>
      </c>
      <c r="G27" s="17">
        <v>87</v>
      </c>
      <c r="H27" s="16">
        <f t="shared" si="0"/>
        <v>261</v>
      </c>
      <c r="I27" s="16">
        <v>4</v>
      </c>
      <c r="J27" s="351" t="str">
        <f t="shared" si="1"/>
        <v>1.kl.</v>
      </c>
      <c r="K27" s="16"/>
      <c r="L27" s="16"/>
      <c r="M27" s="20">
        <v>0.5</v>
      </c>
    </row>
    <row r="28" spans="1:13" ht="21" customHeight="1">
      <c r="A28" s="176">
        <v>24</v>
      </c>
      <c r="B28" s="131" t="s">
        <v>241</v>
      </c>
      <c r="C28" s="143" t="s">
        <v>87</v>
      </c>
      <c r="D28" s="297">
        <v>1983</v>
      </c>
      <c r="E28" s="15">
        <v>85</v>
      </c>
      <c r="F28" s="15">
        <v>88</v>
      </c>
      <c r="G28" s="15">
        <v>88</v>
      </c>
      <c r="H28" s="16">
        <f t="shared" si="0"/>
        <v>261</v>
      </c>
      <c r="I28" s="16">
        <v>2</v>
      </c>
      <c r="J28" s="351" t="str">
        <f t="shared" si="1"/>
        <v>1.kl.</v>
      </c>
      <c r="K28" s="16"/>
      <c r="L28" s="16"/>
      <c r="M28" s="20">
        <v>0.5</v>
      </c>
    </row>
    <row r="29" spans="1:13" ht="21" customHeight="1">
      <c r="A29" s="176">
        <v>25</v>
      </c>
      <c r="B29" s="298" t="s">
        <v>187</v>
      </c>
      <c r="C29" s="143" t="s">
        <v>222</v>
      </c>
      <c r="D29" s="299">
        <v>1987</v>
      </c>
      <c r="E29" s="17">
        <v>90</v>
      </c>
      <c r="F29" s="17">
        <v>84</v>
      </c>
      <c r="G29" s="17">
        <v>87</v>
      </c>
      <c r="H29" s="16">
        <f t="shared" si="0"/>
        <v>261</v>
      </c>
      <c r="I29" s="16">
        <v>2</v>
      </c>
      <c r="J29" s="351" t="str">
        <f t="shared" si="1"/>
        <v>1.kl.</v>
      </c>
      <c r="K29" s="16"/>
      <c r="L29" s="16"/>
      <c r="M29" s="20">
        <v>0.5</v>
      </c>
    </row>
    <row r="30" spans="1:13" ht="21" customHeight="1">
      <c r="A30" s="176">
        <v>26</v>
      </c>
      <c r="B30" s="131" t="s">
        <v>188</v>
      </c>
      <c r="C30" s="143" t="s">
        <v>59</v>
      </c>
      <c r="D30" s="297">
        <v>1968</v>
      </c>
      <c r="E30" s="15">
        <v>87</v>
      </c>
      <c r="F30" s="15">
        <v>90</v>
      </c>
      <c r="G30" s="15">
        <v>83</v>
      </c>
      <c r="H30" s="16">
        <f t="shared" si="0"/>
        <v>260</v>
      </c>
      <c r="I30" s="16">
        <v>5</v>
      </c>
      <c r="J30" s="351" t="str">
        <f t="shared" si="1"/>
        <v>1.kl.</v>
      </c>
      <c r="K30" s="16"/>
      <c r="L30" s="16"/>
      <c r="M30" s="20">
        <v>0.5</v>
      </c>
    </row>
    <row r="31" spans="1:13" ht="21" customHeight="1">
      <c r="A31" s="176">
        <v>27</v>
      </c>
      <c r="B31" s="131" t="s">
        <v>146</v>
      </c>
      <c r="C31" s="143" t="s">
        <v>94</v>
      </c>
      <c r="D31" s="297">
        <v>1977</v>
      </c>
      <c r="E31" s="17">
        <v>83</v>
      </c>
      <c r="F31" s="17">
        <v>88</v>
      </c>
      <c r="G31" s="17">
        <v>89</v>
      </c>
      <c r="H31" s="16">
        <f t="shared" si="0"/>
        <v>260</v>
      </c>
      <c r="I31" s="16">
        <v>3</v>
      </c>
      <c r="J31" s="351" t="str">
        <f t="shared" si="1"/>
        <v>1.kl.</v>
      </c>
      <c r="K31" s="16"/>
      <c r="L31" s="16"/>
      <c r="M31" s="20">
        <v>0.5</v>
      </c>
    </row>
    <row r="32" spans="1:13" ht="21" customHeight="1">
      <c r="A32" s="176">
        <v>28</v>
      </c>
      <c r="B32" s="131" t="s">
        <v>162</v>
      </c>
      <c r="C32" s="143" t="s">
        <v>87</v>
      </c>
      <c r="D32" s="297">
        <v>1989</v>
      </c>
      <c r="E32" s="15">
        <v>87</v>
      </c>
      <c r="F32" s="15">
        <v>86</v>
      </c>
      <c r="G32" s="15">
        <v>87</v>
      </c>
      <c r="H32" s="16">
        <f t="shared" si="0"/>
        <v>260</v>
      </c>
      <c r="I32" s="16">
        <v>3</v>
      </c>
      <c r="J32" s="351" t="str">
        <f t="shared" si="1"/>
        <v>1.kl.</v>
      </c>
      <c r="K32" s="16"/>
      <c r="L32" s="16"/>
      <c r="M32" s="20">
        <v>0.5</v>
      </c>
    </row>
    <row r="33" spans="1:13" ht="21" customHeight="1">
      <c r="A33" s="176">
        <v>29</v>
      </c>
      <c r="B33" s="131" t="s">
        <v>165</v>
      </c>
      <c r="C33" s="143" t="s">
        <v>87</v>
      </c>
      <c r="D33" s="297">
        <v>1989</v>
      </c>
      <c r="E33" s="15">
        <v>85</v>
      </c>
      <c r="F33" s="15">
        <v>94</v>
      </c>
      <c r="G33" s="15">
        <v>81</v>
      </c>
      <c r="H33" s="16">
        <f t="shared" si="0"/>
        <v>260</v>
      </c>
      <c r="I33" s="16">
        <v>3</v>
      </c>
      <c r="J33" s="351" t="str">
        <f t="shared" si="1"/>
        <v>1.kl.</v>
      </c>
      <c r="K33" s="16"/>
      <c r="L33" s="16"/>
      <c r="M33" s="20">
        <v>0.5</v>
      </c>
    </row>
    <row r="34" spans="1:13" ht="21" customHeight="1">
      <c r="A34" s="176">
        <v>30</v>
      </c>
      <c r="B34" s="131" t="s">
        <v>66</v>
      </c>
      <c r="C34" s="143" t="s">
        <v>90</v>
      </c>
      <c r="D34" s="297">
        <v>1956</v>
      </c>
      <c r="E34" s="15">
        <v>84</v>
      </c>
      <c r="F34" s="15">
        <v>90</v>
      </c>
      <c r="G34" s="15">
        <v>86</v>
      </c>
      <c r="H34" s="16">
        <f t="shared" si="0"/>
        <v>260</v>
      </c>
      <c r="I34" s="16">
        <v>2</v>
      </c>
      <c r="J34" s="351" t="str">
        <f t="shared" si="1"/>
        <v>1.kl.</v>
      </c>
      <c r="K34" s="16"/>
      <c r="L34" s="16"/>
      <c r="M34" s="20">
        <v>0.5</v>
      </c>
    </row>
    <row r="35" spans="1:13" ht="21" customHeight="1">
      <c r="A35" s="176">
        <v>31</v>
      </c>
      <c r="B35" s="131" t="s">
        <v>58</v>
      </c>
      <c r="C35" s="143" t="s">
        <v>88</v>
      </c>
      <c r="D35" s="297">
        <v>1954</v>
      </c>
      <c r="E35" s="15">
        <v>87</v>
      </c>
      <c r="F35" s="15">
        <v>88</v>
      </c>
      <c r="G35" s="15">
        <v>85</v>
      </c>
      <c r="H35" s="16">
        <f t="shared" si="0"/>
        <v>260</v>
      </c>
      <c r="I35" s="16">
        <v>2</v>
      </c>
      <c r="J35" s="351" t="str">
        <f t="shared" si="1"/>
        <v>1.kl.</v>
      </c>
      <c r="K35" s="16"/>
      <c r="L35" s="16"/>
      <c r="M35" s="20">
        <v>0.5</v>
      </c>
    </row>
    <row r="36" spans="1:13" ht="21" customHeight="1">
      <c r="A36" s="176">
        <v>32</v>
      </c>
      <c r="B36" s="131" t="s">
        <v>96</v>
      </c>
      <c r="C36" s="143" t="s">
        <v>87</v>
      </c>
      <c r="D36" s="297">
        <v>1987</v>
      </c>
      <c r="E36" s="14">
        <v>85</v>
      </c>
      <c r="F36" s="14">
        <v>84</v>
      </c>
      <c r="G36" s="15">
        <v>90</v>
      </c>
      <c r="H36" s="16">
        <f t="shared" si="0"/>
        <v>259</v>
      </c>
      <c r="I36" s="16">
        <v>4</v>
      </c>
      <c r="J36" s="351" t="str">
        <f t="shared" si="1"/>
        <v>2.kl.</v>
      </c>
      <c r="K36" s="16"/>
      <c r="L36" s="16"/>
      <c r="M36" s="20">
        <v>0.5</v>
      </c>
    </row>
    <row r="37" spans="1:13" ht="21" customHeight="1">
      <c r="A37" s="176">
        <v>33</v>
      </c>
      <c r="B37" s="144" t="s">
        <v>242</v>
      </c>
      <c r="C37" s="143" t="s">
        <v>89</v>
      </c>
      <c r="D37" s="297">
        <v>1977</v>
      </c>
      <c r="E37" s="17">
        <v>75</v>
      </c>
      <c r="F37" s="17">
        <v>91</v>
      </c>
      <c r="G37" s="17">
        <v>93</v>
      </c>
      <c r="H37" s="16">
        <f aca="true" t="shared" si="3" ref="H37:H68">SUM(E37:G37)</f>
        <v>259</v>
      </c>
      <c r="I37" s="16">
        <v>1</v>
      </c>
      <c r="J37" s="351" t="str">
        <f aca="true" t="shared" si="4" ref="J37:J68">IF(H37&gt;=275,"SM",IF(H37&gt;=268,"smk",IF(H37&gt;=260,"1.kl.",IF(H37&gt;=240,"2.kl.",IF(H37&gt;=225,"3.kl","")))))</f>
        <v>2.kl.</v>
      </c>
      <c r="K37" s="16"/>
      <c r="L37" s="16"/>
      <c r="M37" s="20">
        <v>0.5</v>
      </c>
    </row>
    <row r="38" spans="1:13" ht="21" customHeight="1">
      <c r="A38" s="176">
        <v>34</v>
      </c>
      <c r="B38" s="298" t="s">
        <v>212</v>
      </c>
      <c r="C38" s="143" t="s">
        <v>202</v>
      </c>
      <c r="D38" s="299">
        <v>1975</v>
      </c>
      <c r="E38" s="15">
        <v>88</v>
      </c>
      <c r="F38" s="15">
        <v>82</v>
      </c>
      <c r="G38" s="15">
        <v>87</v>
      </c>
      <c r="H38" s="16">
        <f t="shared" si="3"/>
        <v>257</v>
      </c>
      <c r="I38" s="16">
        <v>3</v>
      </c>
      <c r="J38" s="351" t="str">
        <f t="shared" si="4"/>
        <v>2.kl.</v>
      </c>
      <c r="K38" s="16"/>
      <c r="L38" s="16"/>
      <c r="M38" s="20">
        <v>0.5</v>
      </c>
    </row>
    <row r="39" spans="1:13" ht="21" customHeight="1">
      <c r="A39" s="176">
        <v>35</v>
      </c>
      <c r="B39" s="298" t="s">
        <v>210</v>
      </c>
      <c r="C39" s="143" t="s">
        <v>202</v>
      </c>
      <c r="D39" s="299">
        <v>1976</v>
      </c>
      <c r="E39" s="15">
        <v>89</v>
      </c>
      <c r="F39" s="15">
        <v>84</v>
      </c>
      <c r="G39" s="15">
        <v>84</v>
      </c>
      <c r="H39" s="16">
        <f t="shared" si="3"/>
        <v>257</v>
      </c>
      <c r="I39" s="16">
        <v>2</v>
      </c>
      <c r="J39" s="351" t="str">
        <f t="shared" si="4"/>
        <v>2.kl.</v>
      </c>
      <c r="K39" s="16"/>
      <c r="L39" s="16"/>
      <c r="M39" s="20">
        <v>0.5</v>
      </c>
    </row>
    <row r="40" spans="1:13" ht="21" customHeight="1">
      <c r="A40" s="176">
        <v>36</v>
      </c>
      <c r="B40" s="131" t="s">
        <v>163</v>
      </c>
      <c r="C40" s="143" t="s">
        <v>87</v>
      </c>
      <c r="D40" s="297">
        <v>1992</v>
      </c>
      <c r="E40" s="17">
        <v>85</v>
      </c>
      <c r="F40" s="17">
        <v>86</v>
      </c>
      <c r="G40" s="17">
        <v>86</v>
      </c>
      <c r="H40" s="16">
        <f t="shared" si="3"/>
        <v>257</v>
      </c>
      <c r="I40" s="16"/>
      <c r="J40" s="351" t="str">
        <f t="shared" si="4"/>
        <v>2.kl.</v>
      </c>
      <c r="K40" s="16"/>
      <c r="L40" s="16"/>
      <c r="M40" s="20">
        <v>0.5</v>
      </c>
    </row>
    <row r="41" spans="1:13" ht="21" customHeight="1">
      <c r="A41" s="176">
        <v>37</v>
      </c>
      <c r="B41" s="144" t="s">
        <v>129</v>
      </c>
      <c r="C41" s="143" t="s">
        <v>89</v>
      </c>
      <c r="D41" s="297">
        <v>1971</v>
      </c>
      <c r="E41" s="17">
        <v>88</v>
      </c>
      <c r="F41" s="17">
        <v>80</v>
      </c>
      <c r="G41" s="17">
        <v>87</v>
      </c>
      <c r="H41" s="16">
        <f t="shared" si="3"/>
        <v>255</v>
      </c>
      <c r="I41" s="16">
        <v>2</v>
      </c>
      <c r="J41" s="351" t="str">
        <f t="shared" si="4"/>
        <v>2.kl.</v>
      </c>
      <c r="K41" s="16"/>
      <c r="L41" s="16"/>
      <c r="M41" s="20">
        <v>0.5</v>
      </c>
    </row>
    <row r="42" spans="1:13" ht="21" customHeight="1">
      <c r="A42" s="176">
        <v>38</v>
      </c>
      <c r="B42" s="131" t="s">
        <v>182</v>
      </c>
      <c r="C42" s="143" t="s">
        <v>87</v>
      </c>
      <c r="D42" s="297">
        <v>1973</v>
      </c>
      <c r="E42" s="132">
        <v>79</v>
      </c>
      <c r="F42" s="132">
        <v>88</v>
      </c>
      <c r="G42" s="132">
        <v>88</v>
      </c>
      <c r="H42" s="16">
        <f t="shared" si="3"/>
        <v>255</v>
      </c>
      <c r="I42" s="16">
        <v>1</v>
      </c>
      <c r="J42" s="351" t="str">
        <f t="shared" si="4"/>
        <v>2.kl.</v>
      </c>
      <c r="K42" s="16"/>
      <c r="L42" s="16"/>
      <c r="M42" s="20">
        <v>0.5</v>
      </c>
    </row>
    <row r="43" spans="1:13" ht="21" customHeight="1">
      <c r="A43" s="176">
        <v>39</v>
      </c>
      <c r="B43" s="144" t="s">
        <v>243</v>
      </c>
      <c r="C43" s="143" t="s">
        <v>89</v>
      </c>
      <c r="D43" s="297">
        <v>1954</v>
      </c>
      <c r="E43" s="382">
        <v>82</v>
      </c>
      <c r="F43" s="382">
        <v>81</v>
      </c>
      <c r="G43" s="382">
        <v>91</v>
      </c>
      <c r="H43" s="16">
        <f t="shared" si="3"/>
        <v>254</v>
      </c>
      <c r="I43" s="16">
        <v>3</v>
      </c>
      <c r="J43" s="351" t="str">
        <f t="shared" si="4"/>
        <v>2.kl.</v>
      </c>
      <c r="K43" s="16"/>
      <c r="L43" s="16"/>
      <c r="M43" s="20">
        <v>0.5</v>
      </c>
    </row>
    <row r="44" spans="1:13" ht="21" customHeight="1">
      <c r="A44" s="176">
        <v>40</v>
      </c>
      <c r="B44" s="302" t="s">
        <v>91</v>
      </c>
      <c r="C44" s="143" t="s">
        <v>94</v>
      </c>
      <c r="D44" s="299">
        <v>1975</v>
      </c>
      <c r="E44" s="17">
        <v>85</v>
      </c>
      <c r="F44" s="17">
        <v>81</v>
      </c>
      <c r="G44" s="17">
        <v>88</v>
      </c>
      <c r="H44" s="16">
        <f t="shared" si="3"/>
        <v>254</v>
      </c>
      <c r="I44" s="16">
        <v>2</v>
      </c>
      <c r="J44" s="351" t="str">
        <f t="shared" si="4"/>
        <v>2.kl.</v>
      </c>
      <c r="K44" s="14"/>
      <c r="L44" s="16"/>
      <c r="M44" s="20">
        <v>0.5</v>
      </c>
    </row>
    <row r="45" spans="1:13" ht="21" customHeight="1">
      <c r="A45" s="176">
        <v>41</v>
      </c>
      <c r="B45" s="131" t="s">
        <v>256</v>
      </c>
      <c r="C45" s="143" t="s">
        <v>87</v>
      </c>
      <c r="D45" s="297">
        <v>1977</v>
      </c>
      <c r="E45" s="17">
        <v>77</v>
      </c>
      <c r="F45" s="17">
        <v>86</v>
      </c>
      <c r="G45" s="17">
        <v>90</v>
      </c>
      <c r="H45" s="16">
        <f t="shared" si="3"/>
        <v>253</v>
      </c>
      <c r="I45" s="16">
        <v>5</v>
      </c>
      <c r="J45" s="351" t="str">
        <f t="shared" si="4"/>
        <v>2.kl.</v>
      </c>
      <c r="K45" s="16"/>
      <c r="L45" s="16"/>
      <c r="M45" s="20">
        <v>0.5</v>
      </c>
    </row>
    <row r="46" spans="1:13" ht="21" customHeight="1">
      <c r="A46" s="176">
        <v>42</v>
      </c>
      <c r="B46" s="131" t="s">
        <v>233</v>
      </c>
      <c r="C46" s="143" t="s">
        <v>59</v>
      </c>
      <c r="D46" s="297">
        <v>1987</v>
      </c>
      <c r="E46" s="15">
        <v>81</v>
      </c>
      <c r="F46" s="15">
        <v>86</v>
      </c>
      <c r="G46" s="15">
        <v>86</v>
      </c>
      <c r="H46" s="16">
        <f t="shared" si="3"/>
        <v>253</v>
      </c>
      <c r="I46" s="16">
        <v>5</v>
      </c>
      <c r="J46" s="351" t="str">
        <f t="shared" si="4"/>
        <v>2.kl.</v>
      </c>
      <c r="K46" s="16"/>
      <c r="L46" s="16"/>
      <c r="M46" s="20">
        <v>0.5</v>
      </c>
    </row>
    <row r="47" spans="1:13" ht="21" customHeight="1">
      <c r="A47" s="176">
        <v>43</v>
      </c>
      <c r="B47" s="131" t="s">
        <v>231</v>
      </c>
      <c r="C47" s="143" t="s">
        <v>59</v>
      </c>
      <c r="D47" s="297">
        <v>1990</v>
      </c>
      <c r="E47" s="15">
        <v>78</v>
      </c>
      <c r="F47" s="15">
        <v>85</v>
      </c>
      <c r="G47" s="15">
        <v>90</v>
      </c>
      <c r="H47" s="16">
        <f t="shared" si="3"/>
        <v>253</v>
      </c>
      <c r="I47" s="16"/>
      <c r="J47" s="351" t="str">
        <f t="shared" si="4"/>
        <v>2.kl.</v>
      </c>
      <c r="K47" s="16"/>
      <c r="L47" s="16"/>
      <c r="M47" s="20">
        <v>0.5</v>
      </c>
    </row>
    <row r="48" spans="1:13" ht="21" customHeight="1">
      <c r="A48" s="176">
        <v>44</v>
      </c>
      <c r="B48" s="131" t="s">
        <v>181</v>
      </c>
      <c r="C48" s="143" t="s">
        <v>222</v>
      </c>
      <c r="D48" s="297">
        <v>1979</v>
      </c>
      <c r="E48" s="15">
        <v>82</v>
      </c>
      <c r="F48" s="15">
        <v>83</v>
      </c>
      <c r="G48" s="15">
        <v>88</v>
      </c>
      <c r="H48" s="16">
        <f t="shared" si="3"/>
        <v>253</v>
      </c>
      <c r="I48" s="16"/>
      <c r="J48" s="351" t="str">
        <f t="shared" si="4"/>
        <v>2.kl.</v>
      </c>
      <c r="K48" s="16"/>
      <c r="L48" s="16"/>
      <c r="M48" s="20">
        <v>0.5</v>
      </c>
    </row>
    <row r="49" spans="1:13" ht="21" customHeight="1">
      <c r="A49" s="176">
        <v>45</v>
      </c>
      <c r="B49" s="131" t="s">
        <v>232</v>
      </c>
      <c r="C49" s="143" t="s">
        <v>59</v>
      </c>
      <c r="D49" s="297">
        <v>1983</v>
      </c>
      <c r="E49" s="15">
        <v>89</v>
      </c>
      <c r="F49" s="15">
        <v>78</v>
      </c>
      <c r="G49" s="15">
        <v>85</v>
      </c>
      <c r="H49" s="16">
        <f t="shared" si="3"/>
        <v>252</v>
      </c>
      <c r="I49" s="16">
        <v>3</v>
      </c>
      <c r="J49" s="351" t="str">
        <f t="shared" si="4"/>
        <v>2.kl.</v>
      </c>
      <c r="K49" s="16"/>
      <c r="L49" s="16"/>
      <c r="M49" s="20">
        <v>0.5</v>
      </c>
    </row>
    <row r="50" spans="1:13" ht="21" customHeight="1">
      <c r="A50" s="176">
        <v>46</v>
      </c>
      <c r="B50" s="300" t="s">
        <v>73</v>
      </c>
      <c r="C50" s="143" t="s">
        <v>94</v>
      </c>
      <c r="D50" s="301">
        <v>1972</v>
      </c>
      <c r="E50" s="15">
        <v>78</v>
      </c>
      <c r="F50" s="15">
        <v>81</v>
      </c>
      <c r="G50" s="15">
        <v>92</v>
      </c>
      <c r="H50" s="16">
        <f t="shared" si="3"/>
        <v>251</v>
      </c>
      <c r="I50" s="16">
        <v>3</v>
      </c>
      <c r="J50" s="351" t="str">
        <f t="shared" si="4"/>
        <v>2.kl.</v>
      </c>
      <c r="K50" s="16"/>
      <c r="L50" s="16"/>
      <c r="M50" s="20">
        <v>0.5</v>
      </c>
    </row>
    <row r="51" spans="1:13" ht="21" customHeight="1">
      <c r="A51" s="176">
        <v>47</v>
      </c>
      <c r="B51" s="131" t="s">
        <v>101</v>
      </c>
      <c r="C51" s="143" t="s">
        <v>87</v>
      </c>
      <c r="D51" s="297">
        <v>1978</v>
      </c>
      <c r="E51" s="15">
        <v>82</v>
      </c>
      <c r="F51" s="15">
        <v>83</v>
      </c>
      <c r="G51" s="15">
        <v>85</v>
      </c>
      <c r="H51" s="16">
        <f t="shared" si="3"/>
        <v>250</v>
      </c>
      <c r="I51" s="16">
        <v>1</v>
      </c>
      <c r="J51" s="351" t="str">
        <f t="shared" si="4"/>
        <v>2.kl.</v>
      </c>
      <c r="K51" s="16"/>
      <c r="L51" s="16"/>
      <c r="M51" s="20">
        <v>0.5</v>
      </c>
    </row>
    <row r="52" spans="1:13" ht="21" customHeight="1">
      <c r="A52" s="176">
        <v>48</v>
      </c>
      <c r="B52" s="131" t="s">
        <v>160</v>
      </c>
      <c r="C52" s="143" t="s">
        <v>87</v>
      </c>
      <c r="D52" s="297">
        <v>1985</v>
      </c>
      <c r="E52" s="15">
        <v>90</v>
      </c>
      <c r="F52" s="15">
        <v>79</v>
      </c>
      <c r="G52" s="15">
        <v>81</v>
      </c>
      <c r="H52" s="16">
        <f t="shared" si="3"/>
        <v>250</v>
      </c>
      <c r="I52" s="16">
        <v>1</v>
      </c>
      <c r="J52" s="351" t="str">
        <f t="shared" si="4"/>
        <v>2.kl.</v>
      </c>
      <c r="K52" s="16"/>
      <c r="L52" s="16"/>
      <c r="M52" s="20">
        <v>0.5</v>
      </c>
    </row>
    <row r="53" spans="1:13" ht="21" customHeight="1">
      <c r="A53" s="176">
        <v>49</v>
      </c>
      <c r="B53" s="131" t="s">
        <v>68</v>
      </c>
      <c r="C53" s="143" t="s">
        <v>219</v>
      </c>
      <c r="D53" s="297">
        <v>1971</v>
      </c>
      <c r="E53" s="15">
        <v>82</v>
      </c>
      <c r="F53" s="15">
        <v>86</v>
      </c>
      <c r="G53" s="15">
        <v>81</v>
      </c>
      <c r="H53" s="16">
        <f t="shared" si="3"/>
        <v>249</v>
      </c>
      <c r="I53" s="16">
        <v>2</v>
      </c>
      <c r="J53" s="351" t="str">
        <f t="shared" si="4"/>
        <v>2.kl.</v>
      </c>
      <c r="K53" s="16"/>
      <c r="L53" s="16"/>
      <c r="M53" s="20">
        <v>0.5</v>
      </c>
    </row>
    <row r="54" spans="1:13" ht="21" customHeight="1">
      <c r="A54" s="176">
        <v>50</v>
      </c>
      <c r="B54" s="131" t="s">
        <v>168</v>
      </c>
      <c r="C54" s="143" t="s">
        <v>87</v>
      </c>
      <c r="D54" s="297">
        <v>1983</v>
      </c>
      <c r="E54" s="15">
        <v>82</v>
      </c>
      <c r="F54" s="15">
        <v>92</v>
      </c>
      <c r="G54" s="15">
        <v>75</v>
      </c>
      <c r="H54" s="16">
        <f t="shared" si="3"/>
        <v>249</v>
      </c>
      <c r="I54" s="16">
        <v>1</v>
      </c>
      <c r="J54" s="351" t="str">
        <f t="shared" si="4"/>
        <v>2.kl.</v>
      </c>
      <c r="K54" s="16"/>
      <c r="L54" s="16"/>
      <c r="M54" s="20">
        <v>0.5</v>
      </c>
    </row>
    <row r="55" spans="1:13" ht="21" customHeight="1">
      <c r="A55" s="176">
        <v>51</v>
      </c>
      <c r="B55" s="131" t="s">
        <v>92</v>
      </c>
      <c r="C55" s="143" t="s">
        <v>59</v>
      </c>
      <c r="D55" s="297">
        <v>1975</v>
      </c>
      <c r="E55" s="15">
        <v>87</v>
      </c>
      <c r="F55" s="15">
        <v>87</v>
      </c>
      <c r="G55" s="15">
        <v>75</v>
      </c>
      <c r="H55" s="16">
        <f t="shared" si="3"/>
        <v>249</v>
      </c>
      <c r="I55" s="16"/>
      <c r="J55" s="351" t="str">
        <f t="shared" si="4"/>
        <v>2.kl.</v>
      </c>
      <c r="K55" s="16"/>
      <c r="L55" s="16"/>
      <c r="M55" s="20">
        <v>0.5</v>
      </c>
    </row>
    <row r="56" spans="1:13" ht="21" customHeight="1">
      <c r="A56" s="176">
        <v>52</v>
      </c>
      <c r="B56" s="298" t="s">
        <v>174</v>
      </c>
      <c r="C56" s="143" t="s">
        <v>222</v>
      </c>
      <c r="D56" s="299">
        <v>1979</v>
      </c>
      <c r="E56" s="15">
        <v>80</v>
      </c>
      <c r="F56" s="15">
        <v>84</v>
      </c>
      <c r="G56" s="15">
        <v>84</v>
      </c>
      <c r="H56" s="16">
        <f t="shared" si="3"/>
        <v>248</v>
      </c>
      <c r="I56" s="16">
        <v>3</v>
      </c>
      <c r="J56" s="351" t="str">
        <f t="shared" si="4"/>
        <v>2.kl.</v>
      </c>
      <c r="K56" s="16"/>
      <c r="L56" s="16"/>
      <c r="M56" s="20">
        <v>0.5</v>
      </c>
    </row>
    <row r="57" spans="1:13" ht="21" customHeight="1">
      <c r="A57" s="176">
        <v>53</v>
      </c>
      <c r="B57" s="302" t="s">
        <v>196</v>
      </c>
      <c r="C57" s="143" t="s">
        <v>86</v>
      </c>
      <c r="D57" s="299">
        <v>1977</v>
      </c>
      <c r="E57" s="14">
        <v>84</v>
      </c>
      <c r="F57" s="14">
        <v>81</v>
      </c>
      <c r="G57" s="14">
        <v>83</v>
      </c>
      <c r="H57" s="16">
        <f t="shared" si="3"/>
        <v>248</v>
      </c>
      <c r="I57" s="16">
        <v>2</v>
      </c>
      <c r="J57" s="351" t="str">
        <f t="shared" si="4"/>
        <v>2.kl.</v>
      </c>
      <c r="K57" s="16"/>
      <c r="L57" s="16"/>
      <c r="M57" s="20">
        <v>0.5</v>
      </c>
    </row>
    <row r="58" spans="1:13" ht="21" customHeight="1">
      <c r="A58" s="176">
        <v>54</v>
      </c>
      <c r="B58" s="131" t="s">
        <v>157</v>
      </c>
      <c r="C58" s="143" t="s">
        <v>87</v>
      </c>
      <c r="D58" s="297">
        <v>1983</v>
      </c>
      <c r="E58" s="17">
        <v>85</v>
      </c>
      <c r="F58" s="17">
        <v>77</v>
      </c>
      <c r="G58" s="17">
        <v>86</v>
      </c>
      <c r="H58" s="16">
        <f t="shared" si="3"/>
        <v>248</v>
      </c>
      <c r="I58" s="16">
        <v>1</v>
      </c>
      <c r="J58" s="351" t="str">
        <f t="shared" si="4"/>
        <v>2.kl.</v>
      </c>
      <c r="K58" s="16"/>
      <c r="L58" s="16"/>
      <c r="M58" s="20">
        <v>0.5</v>
      </c>
    </row>
    <row r="59" spans="1:13" ht="21" customHeight="1">
      <c r="A59" s="176">
        <v>55</v>
      </c>
      <c r="B59" s="131" t="s">
        <v>211</v>
      </c>
      <c r="C59" s="143" t="s">
        <v>206</v>
      </c>
      <c r="D59" s="297">
        <v>1968</v>
      </c>
      <c r="E59" s="15">
        <v>82</v>
      </c>
      <c r="F59" s="15">
        <v>81</v>
      </c>
      <c r="G59" s="15">
        <v>85</v>
      </c>
      <c r="H59" s="16">
        <f t="shared" si="3"/>
        <v>248</v>
      </c>
      <c r="I59" s="16"/>
      <c r="J59" s="351" t="str">
        <f t="shared" si="4"/>
        <v>2.kl.</v>
      </c>
      <c r="K59" s="16"/>
      <c r="L59" s="16"/>
      <c r="M59" s="20">
        <v>0.5</v>
      </c>
    </row>
    <row r="60" spans="1:13" ht="21" customHeight="1">
      <c r="A60" s="176">
        <v>56</v>
      </c>
      <c r="B60" s="131" t="s">
        <v>102</v>
      </c>
      <c r="C60" s="143" t="s">
        <v>89</v>
      </c>
      <c r="D60" s="297">
        <v>1982</v>
      </c>
      <c r="E60" s="17">
        <v>78</v>
      </c>
      <c r="F60" s="17">
        <v>83</v>
      </c>
      <c r="G60" s="17">
        <v>86</v>
      </c>
      <c r="H60" s="16">
        <f t="shared" si="3"/>
        <v>247</v>
      </c>
      <c r="I60" s="16">
        <v>2</v>
      </c>
      <c r="J60" s="351" t="str">
        <f t="shared" si="4"/>
        <v>2.kl.</v>
      </c>
      <c r="K60" s="16"/>
      <c r="L60" s="16"/>
      <c r="M60" s="20">
        <v>0.5</v>
      </c>
    </row>
    <row r="61" spans="1:13" ht="21" customHeight="1">
      <c r="A61" s="176">
        <v>57</v>
      </c>
      <c r="B61" s="131" t="s">
        <v>248</v>
      </c>
      <c r="C61" s="143" t="s">
        <v>87</v>
      </c>
      <c r="D61" s="297">
        <v>1989</v>
      </c>
      <c r="E61" s="15">
        <v>85</v>
      </c>
      <c r="F61" s="15">
        <v>78</v>
      </c>
      <c r="G61" s="15">
        <v>84</v>
      </c>
      <c r="H61" s="16">
        <f t="shared" si="3"/>
        <v>247</v>
      </c>
      <c r="I61" s="16">
        <v>1</v>
      </c>
      <c r="J61" s="351" t="str">
        <f t="shared" si="4"/>
        <v>2.kl.</v>
      </c>
      <c r="K61" s="16"/>
      <c r="L61" s="16"/>
      <c r="M61" s="20">
        <v>0.5</v>
      </c>
    </row>
    <row r="62" spans="1:13" ht="21" customHeight="1">
      <c r="A62" s="176">
        <v>58</v>
      </c>
      <c r="B62" s="144" t="s">
        <v>69</v>
      </c>
      <c r="C62" s="143" t="s">
        <v>65</v>
      </c>
      <c r="D62" s="303">
        <v>1954</v>
      </c>
      <c r="E62" s="17">
        <v>82</v>
      </c>
      <c r="F62" s="17">
        <v>79</v>
      </c>
      <c r="G62" s="17">
        <v>86</v>
      </c>
      <c r="H62" s="16">
        <f t="shared" si="3"/>
        <v>247</v>
      </c>
      <c r="I62" s="16"/>
      <c r="J62" s="351" t="str">
        <f t="shared" si="4"/>
        <v>2.kl.</v>
      </c>
      <c r="K62" s="16"/>
      <c r="L62" s="16"/>
      <c r="M62" s="20"/>
    </row>
    <row r="63" spans="1:13" ht="21" customHeight="1">
      <c r="A63" s="176">
        <v>59</v>
      </c>
      <c r="B63" s="298" t="s">
        <v>236</v>
      </c>
      <c r="C63" s="143" t="s">
        <v>222</v>
      </c>
      <c r="D63" s="299">
        <v>1976</v>
      </c>
      <c r="E63" s="15">
        <v>81</v>
      </c>
      <c r="F63" s="15">
        <v>82</v>
      </c>
      <c r="G63" s="15">
        <v>83</v>
      </c>
      <c r="H63" s="16">
        <f t="shared" si="3"/>
        <v>246</v>
      </c>
      <c r="I63" s="16">
        <v>3</v>
      </c>
      <c r="J63" s="351" t="str">
        <f t="shared" si="4"/>
        <v>2.kl.</v>
      </c>
      <c r="K63" s="16"/>
      <c r="L63" s="16"/>
      <c r="M63" s="20">
        <v>0.5</v>
      </c>
    </row>
    <row r="64" spans="1:13" ht="21" customHeight="1">
      <c r="A64" s="176">
        <v>60</v>
      </c>
      <c r="B64" s="131" t="s">
        <v>216</v>
      </c>
      <c r="C64" s="143" t="s">
        <v>90</v>
      </c>
      <c r="D64" s="297">
        <v>1965</v>
      </c>
      <c r="E64" s="15">
        <v>78</v>
      </c>
      <c r="F64" s="15">
        <v>91</v>
      </c>
      <c r="G64" s="15">
        <v>77</v>
      </c>
      <c r="H64" s="16">
        <f t="shared" si="3"/>
        <v>246</v>
      </c>
      <c r="I64" s="16">
        <v>3</v>
      </c>
      <c r="J64" s="351" t="str">
        <f t="shared" si="4"/>
        <v>2.kl.</v>
      </c>
      <c r="K64" s="16"/>
      <c r="L64" s="16"/>
      <c r="M64" s="20">
        <v>0.5</v>
      </c>
    </row>
    <row r="65" spans="1:13" ht="21" customHeight="1">
      <c r="A65" s="176">
        <v>61</v>
      </c>
      <c r="B65" s="300" t="s">
        <v>225</v>
      </c>
      <c r="C65" s="143" t="s">
        <v>226</v>
      </c>
      <c r="D65" s="301">
        <v>1975</v>
      </c>
      <c r="E65" s="17">
        <v>86</v>
      </c>
      <c r="F65" s="17">
        <v>73</v>
      </c>
      <c r="G65" s="17">
        <v>87</v>
      </c>
      <c r="H65" s="16">
        <f t="shared" si="3"/>
        <v>246</v>
      </c>
      <c r="I65" s="16">
        <v>2</v>
      </c>
      <c r="J65" s="351" t="str">
        <f t="shared" si="4"/>
        <v>2.kl.</v>
      </c>
      <c r="K65" s="16"/>
      <c r="L65" s="16"/>
      <c r="M65" s="20">
        <v>0.5</v>
      </c>
    </row>
    <row r="66" spans="1:13" ht="21" customHeight="1">
      <c r="A66" s="176">
        <v>62</v>
      </c>
      <c r="B66" s="144" t="s">
        <v>54</v>
      </c>
      <c r="C66" s="143" t="s">
        <v>90</v>
      </c>
      <c r="D66" s="297">
        <v>1943</v>
      </c>
      <c r="E66" s="15">
        <v>84</v>
      </c>
      <c r="F66" s="15">
        <v>81</v>
      </c>
      <c r="G66" s="15">
        <v>81</v>
      </c>
      <c r="H66" s="16">
        <f t="shared" si="3"/>
        <v>246</v>
      </c>
      <c r="I66" s="16"/>
      <c r="J66" s="351" t="str">
        <f t="shared" si="4"/>
        <v>2.kl.</v>
      </c>
      <c r="K66" s="16"/>
      <c r="L66" s="16"/>
      <c r="M66" s="20">
        <v>0.5</v>
      </c>
    </row>
    <row r="67" spans="1:13" ht="21" customHeight="1">
      <c r="A67" s="176">
        <v>63</v>
      </c>
      <c r="B67" s="144" t="s">
        <v>176</v>
      </c>
      <c r="C67" s="143" t="s">
        <v>88</v>
      </c>
      <c r="D67" s="297">
        <v>1953</v>
      </c>
      <c r="E67" s="17">
        <v>76</v>
      </c>
      <c r="F67" s="17">
        <v>82</v>
      </c>
      <c r="G67" s="17">
        <v>87</v>
      </c>
      <c r="H67" s="16">
        <f t="shared" si="3"/>
        <v>245</v>
      </c>
      <c r="I67" s="16">
        <v>2</v>
      </c>
      <c r="J67" s="351" t="str">
        <f t="shared" si="4"/>
        <v>2.kl.</v>
      </c>
      <c r="K67" s="14"/>
      <c r="L67" s="16"/>
      <c r="M67" s="20">
        <v>0.5</v>
      </c>
    </row>
    <row r="68" spans="1:13" ht="21" customHeight="1">
      <c r="A68" s="176">
        <v>64</v>
      </c>
      <c r="B68" s="131" t="s">
        <v>190</v>
      </c>
      <c r="C68" s="143" t="s">
        <v>87</v>
      </c>
      <c r="D68" s="297">
        <v>1988</v>
      </c>
      <c r="E68" s="15">
        <v>79</v>
      </c>
      <c r="F68" s="15">
        <v>79</v>
      </c>
      <c r="G68" s="15">
        <v>87</v>
      </c>
      <c r="H68" s="16">
        <f t="shared" si="3"/>
        <v>245</v>
      </c>
      <c r="I68" s="16">
        <v>2</v>
      </c>
      <c r="J68" s="351" t="str">
        <f t="shared" si="4"/>
        <v>2.kl.</v>
      </c>
      <c r="K68" s="46"/>
      <c r="L68" s="16"/>
      <c r="M68" s="20">
        <v>0.5</v>
      </c>
    </row>
    <row r="69" spans="1:13" ht="21" customHeight="1">
      <c r="A69" s="176">
        <v>65</v>
      </c>
      <c r="B69" s="302" t="s">
        <v>83</v>
      </c>
      <c r="C69" s="143" t="s">
        <v>86</v>
      </c>
      <c r="D69" s="299">
        <v>1984</v>
      </c>
      <c r="E69" s="15">
        <v>76</v>
      </c>
      <c r="F69" s="15">
        <v>86</v>
      </c>
      <c r="G69" s="15">
        <v>83</v>
      </c>
      <c r="H69" s="16">
        <f aca="true" t="shared" si="5" ref="H69:H100">SUM(E69:G69)</f>
        <v>245</v>
      </c>
      <c r="I69" s="16">
        <v>1</v>
      </c>
      <c r="J69" s="351" t="str">
        <f aca="true" t="shared" si="6" ref="J69:J100">IF(H69&gt;=275,"SM",IF(H69&gt;=268,"smk",IF(H69&gt;=260,"1.kl.",IF(H69&gt;=240,"2.kl.",IF(H69&gt;=225,"3.kl","")))))</f>
        <v>2.kl.</v>
      </c>
      <c r="K69" s="16"/>
      <c r="L69" s="16"/>
      <c r="M69" s="20">
        <v>0.5</v>
      </c>
    </row>
    <row r="70" spans="1:13" ht="21" customHeight="1">
      <c r="A70" s="176">
        <v>66</v>
      </c>
      <c r="B70" s="131" t="s">
        <v>240</v>
      </c>
      <c r="C70" s="143" t="s">
        <v>87</v>
      </c>
      <c r="D70" s="297">
        <v>1967</v>
      </c>
      <c r="E70" s="18">
        <v>85</v>
      </c>
      <c r="F70" s="17">
        <v>72</v>
      </c>
      <c r="G70" s="17">
        <v>87</v>
      </c>
      <c r="H70" s="16">
        <f t="shared" si="5"/>
        <v>244</v>
      </c>
      <c r="I70" s="16">
        <v>2</v>
      </c>
      <c r="J70" s="351" t="str">
        <f t="shared" si="6"/>
        <v>2.kl.</v>
      </c>
      <c r="K70" s="16"/>
      <c r="L70" s="16"/>
      <c r="M70" s="20">
        <v>0.5</v>
      </c>
    </row>
    <row r="71" spans="1:13" ht="21" customHeight="1">
      <c r="A71" s="176">
        <v>67</v>
      </c>
      <c r="B71" s="144" t="s">
        <v>208</v>
      </c>
      <c r="C71" s="143" t="s">
        <v>94</v>
      </c>
      <c r="D71" s="303">
        <v>1973</v>
      </c>
      <c r="E71" s="15">
        <v>85</v>
      </c>
      <c r="F71" s="15">
        <v>85</v>
      </c>
      <c r="G71" s="15">
        <v>73</v>
      </c>
      <c r="H71" s="16">
        <f t="shared" si="5"/>
        <v>243</v>
      </c>
      <c r="I71" s="16">
        <v>3</v>
      </c>
      <c r="J71" s="351" t="str">
        <f t="shared" si="6"/>
        <v>2.kl.</v>
      </c>
      <c r="K71" s="14"/>
      <c r="L71" s="16"/>
      <c r="M71" s="20">
        <v>0.5</v>
      </c>
    </row>
    <row r="72" spans="1:13" ht="21" customHeight="1">
      <c r="A72" s="176">
        <v>68</v>
      </c>
      <c r="B72" s="298" t="s">
        <v>74</v>
      </c>
      <c r="C72" s="298" t="s">
        <v>227</v>
      </c>
      <c r="D72" s="299">
        <v>1970</v>
      </c>
      <c r="E72" s="17">
        <v>78</v>
      </c>
      <c r="F72" s="17">
        <v>82</v>
      </c>
      <c r="G72" s="17">
        <v>83</v>
      </c>
      <c r="H72" s="16">
        <f t="shared" si="5"/>
        <v>243</v>
      </c>
      <c r="I72" s="16">
        <v>1</v>
      </c>
      <c r="J72" s="351" t="str">
        <f t="shared" si="6"/>
        <v>2.kl.</v>
      </c>
      <c r="K72" s="16"/>
      <c r="L72" s="16"/>
      <c r="M72" s="20">
        <v>0.5</v>
      </c>
    </row>
    <row r="73" spans="1:13" ht="21" customHeight="1">
      <c r="A73" s="176">
        <v>69</v>
      </c>
      <c r="B73" s="131" t="s">
        <v>215</v>
      </c>
      <c r="C73" s="143" t="s">
        <v>204</v>
      </c>
      <c r="D73" s="297">
        <v>1980</v>
      </c>
      <c r="E73" s="15">
        <v>88</v>
      </c>
      <c r="F73" s="15">
        <v>72</v>
      </c>
      <c r="G73" s="15">
        <v>83</v>
      </c>
      <c r="H73" s="16">
        <f t="shared" si="5"/>
        <v>243</v>
      </c>
      <c r="I73" s="16">
        <v>1</v>
      </c>
      <c r="J73" s="351" t="str">
        <f t="shared" si="6"/>
        <v>2.kl.</v>
      </c>
      <c r="K73" s="16"/>
      <c r="L73" s="16"/>
      <c r="M73" s="20">
        <v>0.5</v>
      </c>
    </row>
    <row r="74" spans="1:13" ht="21" customHeight="1">
      <c r="A74" s="176">
        <v>70</v>
      </c>
      <c r="B74" s="131" t="s">
        <v>220</v>
      </c>
      <c r="C74" s="143" t="s">
        <v>219</v>
      </c>
      <c r="D74" s="297">
        <v>1971</v>
      </c>
      <c r="E74" s="15">
        <v>86</v>
      </c>
      <c r="F74" s="15">
        <v>74</v>
      </c>
      <c r="G74" s="15">
        <v>82</v>
      </c>
      <c r="H74" s="16">
        <f t="shared" si="5"/>
        <v>242</v>
      </c>
      <c r="I74" s="16">
        <v>1</v>
      </c>
      <c r="J74" s="351" t="str">
        <f t="shared" si="6"/>
        <v>2.kl.</v>
      </c>
      <c r="K74" s="16"/>
      <c r="L74" s="16"/>
      <c r="M74" s="20">
        <v>0.5</v>
      </c>
    </row>
    <row r="75" spans="1:13" ht="21" customHeight="1">
      <c r="A75" s="176">
        <v>71</v>
      </c>
      <c r="B75" s="144" t="s">
        <v>100</v>
      </c>
      <c r="C75" s="143" t="s">
        <v>94</v>
      </c>
      <c r="D75" s="303">
        <v>1976</v>
      </c>
      <c r="E75" s="17">
        <v>85</v>
      </c>
      <c r="F75" s="17">
        <v>78</v>
      </c>
      <c r="G75" s="17">
        <v>79</v>
      </c>
      <c r="H75" s="16">
        <f t="shared" si="5"/>
        <v>242</v>
      </c>
      <c r="I75" s="16">
        <v>1</v>
      </c>
      <c r="J75" s="351" t="str">
        <f t="shared" si="6"/>
        <v>2.kl.</v>
      </c>
      <c r="K75" s="16"/>
      <c r="L75" s="16"/>
      <c r="M75" s="20">
        <v>0.5</v>
      </c>
    </row>
    <row r="76" spans="1:13" ht="21" customHeight="1">
      <c r="A76" s="176">
        <v>72</v>
      </c>
      <c r="B76" s="300" t="s">
        <v>99</v>
      </c>
      <c r="C76" s="143" t="s">
        <v>94</v>
      </c>
      <c r="D76" s="301">
        <v>1976</v>
      </c>
      <c r="E76" s="17">
        <v>71</v>
      </c>
      <c r="F76" s="17">
        <v>84</v>
      </c>
      <c r="G76" s="17">
        <v>86</v>
      </c>
      <c r="H76" s="16">
        <f t="shared" si="5"/>
        <v>241</v>
      </c>
      <c r="I76" s="16">
        <v>2</v>
      </c>
      <c r="J76" s="351" t="str">
        <f t="shared" si="6"/>
        <v>2.kl.</v>
      </c>
      <c r="K76" s="16"/>
      <c r="L76" s="16"/>
      <c r="M76" s="20">
        <v>0.5</v>
      </c>
    </row>
    <row r="77" spans="1:13" ht="21" customHeight="1">
      <c r="A77" s="176">
        <v>73</v>
      </c>
      <c r="B77" s="131" t="s">
        <v>159</v>
      </c>
      <c r="C77" s="143" t="s">
        <v>87</v>
      </c>
      <c r="D77" s="297">
        <v>1989</v>
      </c>
      <c r="E77" s="15">
        <v>77</v>
      </c>
      <c r="F77" s="15">
        <v>84</v>
      </c>
      <c r="G77" s="15">
        <v>80</v>
      </c>
      <c r="H77" s="16">
        <f t="shared" si="5"/>
        <v>241</v>
      </c>
      <c r="I77" s="16">
        <v>1</v>
      </c>
      <c r="J77" s="351" t="str">
        <f t="shared" si="6"/>
        <v>2.kl.</v>
      </c>
      <c r="K77" s="16"/>
      <c r="L77" s="16"/>
      <c r="M77" s="20">
        <v>0.5</v>
      </c>
    </row>
    <row r="78" spans="1:13" ht="21" customHeight="1">
      <c r="A78" s="176">
        <v>74</v>
      </c>
      <c r="B78" s="302" t="s">
        <v>235</v>
      </c>
      <c r="C78" s="143" t="s">
        <v>94</v>
      </c>
      <c r="D78" s="299">
        <v>1964</v>
      </c>
      <c r="E78" s="15">
        <v>82</v>
      </c>
      <c r="F78" s="15">
        <v>83</v>
      </c>
      <c r="G78" s="15">
        <v>76</v>
      </c>
      <c r="H78" s="16">
        <f t="shared" si="5"/>
        <v>241</v>
      </c>
      <c r="I78" s="16">
        <v>1</v>
      </c>
      <c r="J78" s="351" t="str">
        <f t="shared" si="6"/>
        <v>2.kl.</v>
      </c>
      <c r="K78" s="16"/>
      <c r="L78" s="16"/>
      <c r="M78" s="20">
        <v>0.5</v>
      </c>
    </row>
    <row r="79" spans="1:13" ht="21" customHeight="1">
      <c r="A79" s="176">
        <v>75</v>
      </c>
      <c r="B79" s="144" t="s">
        <v>98</v>
      </c>
      <c r="C79" s="143" t="s">
        <v>94</v>
      </c>
      <c r="D79" s="303">
        <v>1987</v>
      </c>
      <c r="E79" s="15">
        <v>79</v>
      </c>
      <c r="F79" s="15">
        <v>78</v>
      </c>
      <c r="G79" s="15">
        <v>84</v>
      </c>
      <c r="H79" s="16">
        <f t="shared" si="5"/>
        <v>241</v>
      </c>
      <c r="I79" s="16"/>
      <c r="J79" s="351" t="str">
        <f t="shared" si="6"/>
        <v>2.kl.</v>
      </c>
      <c r="K79" s="16"/>
      <c r="L79" s="16"/>
      <c r="M79" s="20">
        <v>0.5</v>
      </c>
    </row>
    <row r="80" spans="1:13" ht="21" customHeight="1">
      <c r="A80" s="176">
        <v>76</v>
      </c>
      <c r="B80" s="131" t="s">
        <v>93</v>
      </c>
      <c r="C80" s="143" t="s">
        <v>59</v>
      </c>
      <c r="D80" s="297">
        <v>1974</v>
      </c>
      <c r="E80" s="15">
        <v>74</v>
      </c>
      <c r="F80" s="15">
        <v>79</v>
      </c>
      <c r="G80" s="15">
        <v>87</v>
      </c>
      <c r="H80" s="16">
        <f t="shared" si="5"/>
        <v>240</v>
      </c>
      <c r="I80" s="16">
        <v>2</v>
      </c>
      <c r="J80" s="351" t="str">
        <f t="shared" si="6"/>
        <v>2.kl.</v>
      </c>
      <c r="K80" s="16"/>
      <c r="L80" s="16"/>
      <c r="M80" s="20">
        <v>0.5</v>
      </c>
    </row>
    <row r="81" spans="1:13" ht="21" customHeight="1">
      <c r="A81" s="176">
        <v>77</v>
      </c>
      <c r="B81" s="131" t="s">
        <v>170</v>
      </c>
      <c r="C81" s="143" t="s">
        <v>87</v>
      </c>
      <c r="D81" s="297">
        <v>1984</v>
      </c>
      <c r="E81" s="17">
        <v>75</v>
      </c>
      <c r="F81" s="17">
        <v>84</v>
      </c>
      <c r="G81" s="17">
        <v>80</v>
      </c>
      <c r="H81" s="16">
        <f t="shared" si="5"/>
        <v>239</v>
      </c>
      <c r="I81" s="16">
        <v>1</v>
      </c>
      <c r="J81" s="351" t="str">
        <f t="shared" si="6"/>
        <v>3.kl</v>
      </c>
      <c r="K81" s="16"/>
      <c r="L81" s="16"/>
      <c r="M81" s="20">
        <v>0.5</v>
      </c>
    </row>
    <row r="82" spans="1:13" ht="21" customHeight="1">
      <c r="A82" s="176">
        <v>78</v>
      </c>
      <c r="B82" s="298" t="s">
        <v>185</v>
      </c>
      <c r="C82" s="298" t="s">
        <v>227</v>
      </c>
      <c r="D82" s="299">
        <v>1975</v>
      </c>
      <c r="E82" s="15">
        <v>83</v>
      </c>
      <c r="F82" s="15">
        <v>78</v>
      </c>
      <c r="G82" s="15">
        <v>78</v>
      </c>
      <c r="H82" s="16">
        <f t="shared" si="5"/>
        <v>239</v>
      </c>
      <c r="I82" s="16"/>
      <c r="J82" s="351" t="str">
        <f t="shared" si="6"/>
        <v>3.kl</v>
      </c>
      <c r="K82" s="16"/>
      <c r="L82" s="16"/>
      <c r="M82" s="20">
        <v>0.5</v>
      </c>
    </row>
    <row r="83" spans="1:13" ht="21" customHeight="1">
      <c r="A83" s="176">
        <v>79</v>
      </c>
      <c r="B83" s="131" t="s">
        <v>213</v>
      </c>
      <c r="C83" s="143" t="s">
        <v>206</v>
      </c>
      <c r="D83" s="297">
        <v>1965</v>
      </c>
      <c r="E83" s="15">
        <v>82</v>
      </c>
      <c r="F83" s="15">
        <v>77</v>
      </c>
      <c r="G83" s="15">
        <v>78</v>
      </c>
      <c r="H83" s="16">
        <f t="shared" si="5"/>
        <v>237</v>
      </c>
      <c r="I83" s="16"/>
      <c r="J83" s="351" t="str">
        <f t="shared" si="6"/>
        <v>3.kl</v>
      </c>
      <c r="K83" s="16"/>
      <c r="L83" s="16"/>
      <c r="M83" s="20">
        <v>0.5</v>
      </c>
    </row>
    <row r="84" spans="1:13" ht="21" customHeight="1">
      <c r="A84" s="176">
        <v>80</v>
      </c>
      <c r="B84" s="131" t="s">
        <v>154</v>
      </c>
      <c r="C84" s="143" t="s">
        <v>87</v>
      </c>
      <c r="D84" s="297">
        <v>1990</v>
      </c>
      <c r="E84" s="15">
        <v>80</v>
      </c>
      <c r="F84" s="15">
        <v>69</v>
      </c>
      <c r="G84" s="15">
        <v>86</v>
      </c>
      <c r="H84" s="16">
        <f t="shared" si="5"/>
        <v>235</v>
      </c>
      <c r="I84" s="16">
        <v>3</v>
      </c>
      <c r="J84" s="351" t="str">
        <f t="shared" si="6"/>
        <v>3.kl</v>
      </c>
      <c r="K84" s="16"/>
      <c r="L84" s="16"/>
      <c r="M84" s="20">
        <v>0.5</v>
      </c>
    </row>
    <row r="85" spans="1:13" ht="21" customHeight="1">
      <c r="A85" s="176">
        <v>81</v>
      </c>
      <c r="B85" s="131" t="s">
        <v>209</v>
      </c>
      <c r="C85" s="143" t="s">
        <v>87</v>
      </c>
      <c r="D85" s="297">
        <v>1991</v>
      </c>
      <c r="E85" s="15">
        <v>68</v>
      </c>
      <c r="F85" s="15">
        <v>81</v>
      </c>
      <c r="G85" s="15">
        <v>82</v>
      </c>
      <c r="H85" s="16">
        <f t="shared" si="5"/>
        <v>231</v>
      </c>
      <c r="I85" s="16"/>
      <c r="J85" s="351" t="str">
        <f t="shared" si="6"/>
        <v>3.kl</v>
      </c>
      <c r="K85" s="16"/>
      <c r="L85" s="16"/>
      <c r="M85" s="20">
        <v>0.5</v>
      </c>
    </row>
    <row r="86" spans="1:13" ht="21" customHeight="1">
      <c r="A86" s="176">
        <v>82</v>
      </c>
      <c r="B86" s="131" t="s">
        <v>230</v>
      </c>
      <c r="C86" s="143" t="s">
        <v>87</v>
      </c>
      <c r="D86" s="297">
        <v>1982</v>
      </c>
      <c r="E86" s="15">
        <v>71</v>
      </c>
      <c r="F86" s="15">
        <v>80</v>
      </c>
      <c r="G86" s="15">
        <v>80</v>
      </c>
      <c r="H86" s="16">
        <f t="shared" si="5"/>
        <v>231</v>
      </c>
      <c r="I86" s="16"/>
      <c r="J86" s="351" t="str">
        <f t="shared" si="6"/>
        <v>3.kl</v>
      </c>
      <c r="K86" s="16"/>
      <c r="L86" s="16"/>
      <c r="M86" s="20">
        <v>0.5</v>
      </c>
    </row>
    <row r="87" spans="1:13" ht="21" customHeight="1">
      <c r="A87" s="176">
        <v>83</v>
      </c>
      <c r="B87" s="317" t="s">
        <v>111</v>
      </c>
      <c r="C87" s="310" t="s">
        <v>94</v>
      </c>
      <c r="D87" s="318">
        <v>1983</v>
      </c>
      <c r="E87" s="15">
        <v>80</v>
      </c>
      <c r="F87" s="15">
        <v>72</v>
      </c>
      <c r="G87" s="15">
        <v>78</v>
      </c>
      <c r="H87" s="16">
        <f t="shared" si="5"/>
        <v>230</v>
      </c>
      <c r="I87" s="16">
        <v>1</v>
      </c>
      <c r="J87" s="351" t="str">
        <f t="shared" si="6"/>
        <v>3.kl</v>
      </c>
      <c r="K87" s="16"/>
      <c r="L87" s="16"/>
      <c r="M87" s="20">
        <v>0.5</v>
      </c>
    </row>
    <row r="88" spans="1:13" ht="21" customHeight="1">
      <c r="A88" s="176">
        <v>84</v>
      </c>
      <c r="B88" s="131" t="s">
        <v>205</v>
      </c>
      <c r="C88" s="143" t="s">
        <v>206</v>
      </c>
      <c r="D88" s="297">
        <v>1982</v>
      </c>
      <c r="E88" s="15">
        <v>84</v>
      </c>
      <c r="F88" s="15">
        <v>75</v>
      </c>
      <c r="G88" s="15">
        <v>69</v>
      </c>
      <c r="H88" s="16">
        <f t="shared" si="5"/>
        <v>228</v>
      </c>
      <c r="I88" s="16">
        <v>2</v>
      </c>
      <c r="J88" s="351" t="str">
        <f t="shared" si="6"/>
        <v>3.kl</v>
      </c>
      <c r="K88" s="16"/>
      <c r="L88" s="16"/>
      <c r="M88" s="20">
        <v>0.5</v>
      </c>
    </row>
    <row r="89" spans="1:13" ht="21" customHeight="1">
      <c r="A89" s="176">
        <v>85</v>
      </c>
      <c r="B89" s="144" t="s">
        <v>144</v>
      </c>
      <c r="C89" s="143" t="s">
        <v>94</v>
      </c>
      <c r="D89" s="303">
        <v>1985</v>
      </c>
      <c r="E89" s="15">
        <v>72</v>
      </c>
      <c r="F89" s="15">
        <v>86</v>
      </c>
      <c r="G89" s="15">
        <v>69</v>
      </c>
      <c r="H89" s="16">
        <f t="shared" si="5"/>
        <v>227</v>
      </c>
      <c r="I89" s="16">
        <v>1</v>
      </c>
      <c r="J89" s="351" t="str">
        <f t="shared" si="6"/>
        <v>3.kl</v>
      </c>
      <c r="K89" s="16"/>
      <c r="L89" s="16"/>
      <c r="M89" s="20">
        <v>0.5</v>
      </c>
    </row>
    <row r="90" spans="1:13" ht="21" customHeight="1">
      <c r="A90" s="176">
        <v>86</v>
      </c>
      <c r="B90" s="300" t="s">
        <v>247</v>
      </c>
      <c r="C90" s="143" t="s">
        <v>226</v>
      </c>
      <c r="D90" s="301">
        <v>1973</v>
      </c>
      <c r="E90" s="15">
        <v>80</v>
      </c>
      <c r="F90" s="15">
        <v>77</v>
      </c>
      <c r="G90" s="15">
        <v>69</v>
      </c>
      <c r="H90" s="16">
        <f t="shared" si="5"/>
        <v>226</v>
      </c>
      <c r="I90" s="16">
        <v>1</v>
      </c>
      <c r="J90" s="351" t="str">
        <f t="shared" si="6"/>
        <v>3.kl</v>
      </c>
      <c r="K90" s="16"/>
      <c r="L90" s="16"/>
      <c r="M90" s="20">
        <v>0.5</v>
      </c>
    </row>
    <row r="91" spans="1:13" ht="21" customHeight="1">
      <c r="A91" s="176">
        <v>87</v>
      </c>
      <c r="B91" s="302" t="s">
        <v>207</v>
      </c>
      <c r="C91" s="143" t="s">
        <v>94</v>
      </c>
      <c r="D91" s="299">
        <v>1984</v>
      </c>
      <c r="E91" s="15">
        <v>80</v>
      </c>
      <c r="F91" s="15">
        <v>72</v>
      </c>
      <c r="G91" s="15">
        <v>74</v>
      </c>
      <c r="H91" s="16">
        <f t="shared" si="5"/>
        <v>226</v>
      </c>
      <c r="I91" s="16"/>
      <c r="J91" s="351" t="str">
        <f t="shared" si="6"/>
        <v>3.kl</v>
      </c>
      <c r="K91" s="14"/>
      <c r="L91" s="16"/>
      <c r="M91" s="20">
        <v>0.5</v>
      </c>
    </row>
    <row r="92" spans="1:13" ht="21" customHeight="1">
      <c r="A92" s="176">
        <v>88</v>
      </c>
      <c r="B92" s="144" t="s">
        <v>142</v>
      </c>
      <c r="C92" s="143" t="s">
        <v>94</v>
      </c>
      <c r="D92" s="303">
        <v>1987</v>
      </c>
      <c r="E92" s="15">
        <v>66</v>
      </c>
      <c r="F92" s="15">
        <v>78</v>
      </c>
      <c r="G92" s="15">
        <v>81</v>
      </c>
      <c r="H92" s="16">
        <f t="shared" si="5"/>
        <v>225</v>
      </c>
      <c r="I92" s="16"/>
      <c r="J92" s="351" t="str">
        <f t="shared" si="6"/>
        <v>3.kl</v>
      </c>
      <c r="K92" s="14"/>
      <c r="L92" s="16"/>
      <c r="M92" s="20">
        <v>0.5</v>
      </c>
    </row>
    <row r="93" spans="1:13" ht="21" customHeight="1">
      <c r="A93" s="176">
        <v>89</v>
      </c>
      <c r="B93" s="131" t="s">
        <v>291</v>
      </c>
      <c r="C93" s="143" t="s">
        <v>87</v>
      </c>
      <c r="D93" s="297">
        <v>1977</v>
      </c>
      <c r="E93" s="15">
        <v>66</v>
      </c>
      <c r="F93" s="15">
        <v>80</v>
      </c>
      <c r="G93" s="15">
        <v>78</v>
      </c>
      <c r="H93" s="16">
        <f t="shared" si="5"/>
        <v>224</v>
      </c>
      <c r="I93" s="16"/>
      <c r="J93" s="351">
        <f t="shared" si="6"/>
      </c>
      <c r="K93" s="16"/>
      <c r="L93" s="16"/>
      <c r="M93" s="20">
        <v>0.5</v>
      </c>
    </row>
    <row r="94" spans="1:13" ht="21" customHeight="1">
      <c r="A94" s="176">
        <v>90</v>
      </c>
      <c r="B94" s="131" t="s">
        <v>257</v>
      </c>
      <c r="C94" s="143" t="s">
        <v>87</v>
      </c>
      <c r="D94" s="297">
        <v>1977</v>
      </c>
      <c r="E94" s="17">
        <v>72</v>
      </c>
      <c r="F94" s="17">
        <v>77</v>
      </c>
      <c r="G94" s="17">
        <v>74</v>
      </c>
      <c r="H94" s="16">
        <f t="shared" si="5"/>
        <v>223</v>
      </c>
      <c r="I94" s="16">
        <v>1</v>
      </c>
      <c r="J94" s="351">
        <f t="shared" si="6"/>
      </c>
      <c r="K94" s="16"/>
      <c r="L94" s="16"/>
      <c r="M94" s="20">
        <v>0.5</v>
      </c>
    </row>
    <row r="95" spans="1:13" ht="21" customHeight="1">
      <c r="A95" s="176">
        <v>91</v>
      </c>
      <c r="B95" s="298" t="s">
        <v>224</v>
      </c>
      <c r="C95" s="143" t="s">
        <v>222</v>
      </c>
      <c r="D95" s="299">
        <v>1982</v>
      </c>
      <c r="E95" s="15">
        <v>61</v>
      </c>
      <c r="F95" s="15">
        <v>83</v>
      </c>
      <c r="G95" s="15">
        <v>76</v>
      </c>
      <c r="H95" s="16">
        <f t="shared" si="5"/>
        <v>220</v>
      </c>
      <c r="I95" s="16"/>
      <c r="J95" s="351">
        <f t="shared" si="6"/>
      </c>
      <c r="K95" s="16"/>
      <c r="L95" s="16"/>
      <c r="M95" s="20">
        <v>0.5</v>
      </c>
    </row>
    <row r="96" spans="1:13" ht="21" customHeight="1">
      <c r="A96" s="176">
        <v>92</v>
      </c>
      <c r="B96" s="144" t="s">
        <v>76</v>
      </c>
      <c r="C96" s="143" t="s">
        <v>88</v>
      </c>
      <c r="D96" s="297">
        <v>1958</v>
      </c>
      <c r="E96" s="15">
        <v>65</v>
      </c>
      <c r="F96" s="15">
        <v>71</v>
      </c>
      <c r="G96" s="15">
        <v>83</v>
      </c>
      <c r="H96" s="16">
        <f t="shared" si="5"/>
        <v>219</v>
      </c>
      <c r="I96" s="16">
        <v>1</v>
      </c>
      <c r="J96" s="351">
        <f t="shared" si="6"/>
      </c>
      <c r="K96" s="14"/>
      <c r="L96" s="16"/>
      <c r="M96" s="20">
        <v>0.5</v>
      </c>
    </row>
    <row r="97" spans="1:13" ht="21" customHeight="1">
      <c r="A97" s="176">
        <v>93</v>
      </c>
      <c r="B97" s="131" t="s">
        <v>161</v>
      </c>
      <c r="C97" s="143" t="s">
        <v>87</v>
      </c>
      <c r="D97" s="297">
        <v>1965</v>
      </c>
      <c r="E97" s="17">
        <v>74</v>
      </c>
      <c r="F97" s="17">
        <v>70</v>
      </c>
      <c r="G97" s="17">
        <v>75</v>
      </c>
      <c r="H97" s="16">
        <f t="shared" si="5"/>
        <v>219</v>
      </c>
      <c r="I97" s="16">
        <v>1</v>
      </c>
      <c r="J97" s="351">
        <f t="shared" si="6"/>
      </c>
      <c r="K97" s="16"/>
      <c r="L97" s="16"/>
      <c r="M97" s="20">
        <v>0.5</v>
      </c>
    </row>
    <row r="98" spans="1:13" ht="21" customHeight="1">
      <c r="A98" s="176">
        <v>94</v>
      </c>
      <c r="B98" s="298" t="s">
        <v>201</v>
      </c>
      <c r="C98" s="143" t="s">
        <v>202</v>
      </c>
      <c r="D98" s="299">
        <v>1976</v>
      </c>
      <c r="E98" s="15">
        <v>79</v>
      </c>
      <c r="F98" s="15">
        <v>69</v>
      </c>
      <c r="G98" s="15">
        <v>69</v>
      </c>
      <c r="H98" s="16">
        <f t="shared" si="5"/>
        <v>217</v>
      </c>
      <c r="I98" s="16">
        <v>1</v>
      </c>
      <c r="J98" s="351">
        <f t="shared" si="6"/>
      </c>
      <c r="K98" s="16"/>
      <c r="L98" s="16"/>
      <c r="M98" s="20">
        <v>0.5</v>
      </c>
    </row>
    <row r="99" spans="1:13" ht="21" customHeight="1">
      <c r="A99" s="176">
        <v>95</v>
      </c>
      <c r="B99" s="131" t="s">
        <v>259</v>
      </c>
      <c r="C99" s="143" t="s">
        <v>87</v>
      </c>
      <c r="D99" s="297">
        <v>1975</v>
      </c>
      <c r="E99" s="17">
        <v>70</v>
      </c>
      <c r="F99" s="17">
        <v>69</v>
      </c>
      <c r="G99" s="17">
        <v>77</v>
      </c>
      <c r="H99" s="16">
        <f t="shared" si="5"/>
        <v>216</v>
      </c>
      <c r="I99" s="16">
        <v>2</v>
      </c>
      <c r="J99" s="351">
        <f t="shared" si="6"/>
      </c>
      <c r="K99" s="16"/>
      <c r="L99" s="16"/>
      <c r="M99" s="20">
        <v>0.5</v>
      </c>
    </row>
    <row r="100" spans="1:13" ht="21" customHeight="1">
      <c r="A100" s="176">
        <v>96</v>
      </c>
      <c r="B100" s="144" t="s">
        <v>189</v>
      </c>
      <c r="C100" s="143" t="s">
        <v>65</v>
      </c>
      <c r="D100" s="303">
        <v>1980</v>
      </c>
      <c r="E100" s="15">
        <v>68</v>
      </c>
      <c r="F100" s="15">
        <v>71</v>
      </c>
      <c r="G100" s="15">
        <v>74</v>
      </c>
      <c r="H100" s="16">
        <f t="shared" si="5"/>
        <v>213</v>
      </c>
      <c r="I100" s="16">
        <v>4</v>
      </c>
      <c r="J100" s="351">
        <f t="shared" si="6"/>
      </c>
      <c r="K100" s="16"/>
      <c r="L100" s="16"/>
      <c r="M100" s="20"/>
    </row>
    <row r="101" spans="1:13" ht="21" customHeight="1">
      <c r="A101" s="176">
        <v>97</v>
      </c>
      <c r="B101" s="131" t="s">
        <v>177</v>
      </c>
      <c r="C101" s="143" t="s">
        <v>59</v>
      </c>
      <c r="D101" s="297">
        <v>1968</v>
      </c>
      <c r="E101" s="15">
        <v>76</v>
      </c>
      <c r="F101" s="15">
        <v>71</v>
      </c>
      <c r="G101" s="15">
        <v>62</v>
      </c>
      <c r="H101" s="16">
        <f aca="true" t="shared" si="7" ref="H101:H117">SUM(E101:G101)</f>
        <v>209</v>
      </c>
      <c r="I101" s="16"/>
      <c r="J101" s="351">
        <f aca="true" t="shared" si="8" ref="J101:J117">IF(H101&gt;=275,"SM",IF(H101&gt;=268,"smk",IF(H101&gt;=260,"1.kl.",IF(H101&gt;=240,"2.kl.",IF(H101&gt;=225,"3.kl","")))))</f>
      </c>
      <c r="K101" s="16"/>
      <c r="L101" s="16"/>
      <c r="M101" s="20">
        <v>0.5</v>
      </c>
    </row>
    <row r="102" spans="1:13" ht="21" customHeight="1">
      <c r="A102" s="176">
        <v>98</v>
      </c>
      <c r="B102" s="131" t="s">
        <v>178</v>
      </c>
      <c r="C102" s="143" t="s">
        <v>59</v>
      </c>
      <c r="D102" s="297">
        <v>1980</v>
      </c>
      <c r="E102" s="15">
        <v>84</v>
      </c>
      <c r="F102" s="15">
        <v>17</v>
      </c>
      <c r="G102" s="15">
        <v>91</v>
      </c>
      <c r="H102" s="16">
        <f t="shared" si="7"/>
        <v>192</v>
      </c>
      <c r="I102" s="16">
        <v>1</v>
      </c>
      <c r="J102" s="351">
        <f t="shared" si="8"/>
      </c>
      <c r="K102" s="16"/>
      <c r="L102" s="16"/>
      <c r="M102" s="20">
        <v>0.5</v>
      </c>
    </row>
    <row r="103" spans="1:13" ht="21" customHeight="1">
      <c r="A103" s="176">
        <v>99</v>
      </c>
      <c r="B103" s="131" t="s">
        <v>166</v>
      </c>
      <c r="C103" s="143" t="s">
        <v>87</v>
      </c>
      <c r="D103" s="297">
        <v>1988</v>
      </c>
      <c r="E103" s="17">
        <v>68</v>
      </c>
      <c r="F103" s="17">
        <v>54</v>
      </c>
      <c r="G103" s="17">
        <v>65</v>
      </c>
      <c r="H103" s="16">
        <f t="shared" si="7"/>
        <v>187</v>
      </c>
      <c r="I103" s="16"/>
      <c r="J103" s="351">
        <f t="shared" si="8"/>
      </c>
      <c r="K103" s="16"/>
      <c r="L103" s="16"/>
      <c r="M103" s="20">
        <v>0.5</v>
      </c>
    </row>
    <row r="104" spans="1:13" ht="21" customHeight="1">
      <c r="A104" s="176">
        <v>100</v>
      </c>
      <c r="B104" s="317" t="s">
        <v>197</v>
      </c>
      <c r="C104" s="310" t="s">
        <v>94</v>
      </c>
      <c r="D104" s="318">
        <v>1984</v>
      </c>
      <c r="E104" s="15">
        <v>43</v>
      </c>
      <c r="F104" s="15">
        <v>57</v>
      </c>
      <c r="G104" s="15">
        <v>73</v>
      </c>
      <c r="H104" s="16">
        <f t="shared" si="7"/>
        <v>173</v>
      </c>
      <c r="I104" s="16"/>
      <c r="J104" s="351">
        <f t="shared" si="8"/>
      </c>
      <c r="K104" s="16"/>
      <c r="L104" s="16"/>
      <c r="M104" s="20">
        <v>0.5</v>
      </c>
    </row>
    <row r="105" spans="1:13" ht="21" customHeight="1">
      <c r="A105" s="176">
        <v>101</v>
      </c>
      <c r="B105" s="298" t="s">
        <v>239</v>
      </c>
      <c r="C105" s="298" t="s">
        <v>94</v>
      </c>
      <c r="D105" s="299">
        <v>1973</v>
      </c>
      <c r="E105" s="15">
        <v>52</v>
      </c>
      <c r="F105" s="15">
        <v>59</v>
      </c>
      <c r="G105" s="15">
        <v>60</v>
      </c>
      <c r="H105" s="16">
        <f t="shared" si="7"/>
        <v>171</v>
      </c>
      <c r="I105" s="16"/>
      <c r="J105" s="351">
        <f t="shared" si="8"/>
      </c>
      <c r="K105" s="16"/>
      <c r="L105" s="16"/>
      <c r="M105" s="20">
        <v>0.5</v>
      </c>
    </row>
    <row r="106" spans="1:13" ht="21" customHeight="1">
      <c r="A106" s="176">
        <v>102</v>
      </c>
      <c r="B106" s="144" t="s">
        <v>218</v>
      </c>
      <c r="C106" s="143" t="s">
        <v>65</v>
      </c>
      <c r="D106" s="303">
        <v>1969</v>
      </c>
      <c r="E106" s="15">
        <v>69</v>
      </c>
      <c r="F106" s="15">
        <v>47</v>
      </c>
      <c r="G106" s="15">
        <v>49</v>
      </c>
      <c r="H106" s="16">
        <f t="shared" si="7"/>
        <v>165</v>
      </c>
      <c r="I106" s="16"/>
      <c r="J106" s="351">
        <f t="shared" si="8"/>
      </c>
      <c r="K106" s="16"/>
      <c r="L106" s="16"/>
      <c r="M106" s="20"/>
    </row>
    <row r="107" spans="1:13" ht="21" customHeight="1">
      <c r="A107" s="176">
        <v>103</v>
      </c>
      <c r="B107" s="308" t="s">
        <v>234</v>
      </c>
      <c r="C107" s="308" t="s">
        <v>86</v>
      </c>
      <c r="D107" s="297">
        <v>1986</v>
      </c>
      <c r="E107" s="15">
        <v>58</v>
      </c>
      <c r="F107" s="15">
        <v>48</v>
      </c>
      <c r="G107" s="15">
        <v>58</v>
      </c>
      <c r="H107" s="16">
        <f t="shared" si="7"/>
        <v>164</v>
      </c>
      <c r="I107" s="16">
        <v>2</v>
      </c>
      <c r="J107" s="351">
        <f t="shared" si="8"/>
      </c>
      <c r="K107" s="16"/>
      <c r="L107" s="16"/>
      <c r="M107" s="20">
        <v>0.5</v>
      </c>
    </row>
    <row r="108" spans="1:13" ht="21" customHeight="1">
      <c r="A108" s="176">
        <v>104</v>
      </c>
      <c r="B108" s="131" t="s">
        <v>49</v>
      </c>
      <c r="C108" s="143" t="s">
        <v>90</v>
      </c>
      <c r="D108" s="297">
        <v>1979</v>
      </c>
      <c r="E108" s="15">
        <v>48</v>
      </c>
      <c r="F108" s="15">
        <v>59</v>
      </c>
      <c r="G108" s="15">
        <v>32</v>
      </c>
      <c r="H108" s="16">
        <f t="shared" si="7"/>
        <v>139</v>
      </c>
      <c r="I108" s="16"/>
      <c r="J108" s="351">
        <f t="shared" si="8"/>
      </c>
      <c r="K108" s="16"/>
      <c r="L108" s="16"/>
      <c r="M108" s="20">
        <v>0.5</v>
      </c>
    </row>
    <row r="109" spans="1:13" ht="21" customHeight="1">
      <c r="A109" s="176">
        <v>105</v>
      </c>
      <c r="B109" s="131" t="s">
        <v>252</v>
      </c>
      <c r="C109" s="143" t="s">
        <v>87</v>
      </c>
      <c r="D109" s="297">
        <v>1985</v>
      </c>
      <c r="E109" s="17">
        <v>24</v>
      </c>
      <c r="F109" s="17">
        <v>44</v>
      </c>
      <c r="G109" s="17">
        <v>51</v>
      </c>
      <c r="H109" s="16">
        <f t="shared" si="7"/>
        <v>119</v>
      </c>
      <c r="I109" s="16"/>
      <c r="J109" s="351">
        <f t="shared" si="8"/>
      </c>
      <c r="K109" s="16"/>
      <c r="L109" s="16"/>
      <c r="M109" s="20">
        <v>0.5</v>
      </c>
    </row>
    <row r="110" spans="1:13" ht="21" customHeight="1" hidden="1">
      <c r="A110" s="176">
        <v>106</v>
      </c>
      <c r="B110" s="131" t="s">
        <v>72</v>
      </c>
      <c r="C110" s="143" t="s">
        <v>219</v>
      </c>
      <c r="D110" s="297">
        <v>1961</v>
      </c>
      <c r="E110" s="15"/>
      <c r="F110" s="15"/>
      <c r="G110" s="15"/>
      <c r="H110" s="16">
        <f t="shared" si="7"/>
        <v>0</v>
      </c>
      <c r="I110" s="16"/>
      <c r="J110" s="351">
        <f t="shared" si="8"/>
      </c>
      <c r="K110" s="16"/>
      <c r="L110" s="16"/>
      <c r="M110" s="20"/>
    </row>
    <row r="111" spans="1:13" ht="21" customHeight="1" hidden="1">
      <c r="A111" s="176">
        <v>107</v>
      </c>
      <c r="B111" s="300" t="s">
        <v>148</v>
      </c>
      <c r="C111" s="143" t="s">
        <v>94</v>
      </c>
      <c r="D111" s="301">
        <v>1960</v>
      </c>
      <c r="E111" s="15"/>
      <c r="F111" s="15"/>
      <c r="G111" s="15"/>
      <c r="H111" s="16">
        <f t="shared" si="7"/>
        <v>0</v>
      </c>
      <c r="I111" s="16"/>
      <c r="J111" s="351">
        <f t="shared" si="8"/>
      </c>
      <c r="K111" s="16"/>
      <c r="L111" s="16"/>
      <c r="M111" s="20"/>
    </row>
    <row r="112" spans="1:13" ht="21" customHeight="1" hidden="1">
      <c r="A112" s="176">
        <v>108</v>
      </c>
      <c r="B112" s="131" t="s">
        <v>43</v>
      </c>
      <c r="C112" s="143" t="s">
        <v>219</v>
      </c>
      <c r="D112" s="297">
        <v>1967</v>
      </c>
      <c r="E112" s="15"/>
      <c r="F112" s="15"/>
      <c r="G112" s="15"/>
      <c r="H112" s="16">
        <f t="shared" si="7"/>
        <v>0</v>
      </c>
      <c r="I112" s="16"/>
      <c r="J112" s="351">
        <f t="shared" si="8"/>
      </c>
      <c r="K112" s="16"/>
      <c r="L112" s="16"/>
      <c r="M112" s="20"/>
    </row>
    <row r="113" spans="1:13" ht="21" customHeight="1" hidden="1">
      <c r="A113" s="176">
        <v>109</v>
      </c>
      <c r="B113" s="131" t="s">
        <v>180</v>
      </c>
      <c r="C113" s="143" t="s">
        <v>59</v>
      </c>
      <c r="D113" s="297">
        <v>1974</v>
      </c>
      <c r="E113" s="15"/>
      <c r="F113" s="15"/>
      <c r="G113" s="15"/>
      <c r="H113" s="16">
        <f t="shared" si="7"/>
        <v>0</v>
      </c>
      <c r="I113" s="16"/>
      <c r="J113" s="351">
        <f t="shared" si="8"/>
      </c>
      <c r="K113" s="16"/>
      <c r="L113" s="16"/>
      <c r="M113" s="20"/>
    </row>
    <row r="114" spans="1:13" ht="21" customHeight="1" hidden="1">
      <c r="A114" s="176">
        <v>110</v>
      </c>
      <c r="B114" s="144" t="s">
        <v>244</v>
      </c>
      <c r="C114" s="143" t="s">
        <v>245</v>
      </c>
      <c r="D114" s="303">
        <v>1965</v>
      </c>
      <c r="E114" s="15"/>
      <c r="F114" s="15"/>
      <c r="G114" s="15"/>
      <c r="H114" s="16">
        <f t="shared" si="7"/>
        <v>0</v>
      </c>
      <c r="I114" s="16"/>
      <c r="J114" s="351">
        <f t="shared" si="8"/>
      </c>
      <c r="K114" s="16"/>
      <c r="L114" s="16"/>
      <c r="M114" s="20"/>
    </row>
    <row r="115" spans="1:13" ht="21" customHeight="1" hidden="1">
      <c r="A115" s="176">
        <v>111</v>
      </c>
      <c r="B115" s="131" t="s">
        <v>171</v>
      </c>
      <c r="C115" s="143" t="s">
        <v>87</v>
      </c>
      <c r="D115" s="297">
        <v>1981</v>
      </c>
      <c r="E115" s="14"/>
      <c r="F115" s="14"/>
      <c r="G115" s="15"/>
      <c r="H115" s="16">
        <f t="shared" si="7"/>
        <v>0</v>
      </c>
      <c r="I115" s="16"/>
      <c r="J115" s="351">
        <f t="shared" si="8"/>
      </c>
      <c r="K115" s="16"/>
      <c r="L115" s="16"/>
      <c r="M115" s="20"/>
    </row>
    <row r="116" spans="1:13" ht="21" customHeight="1" hidden="1">
      <c r="A116" s="176">
        <v>112</v>
      </c>
      <c r="B116" s="131" t="s">
        <v>250</v>
      </c>
      <c r="C116" s="143" t="s">
        <v>87</v>
      </c>
      <c r="D116" s="297">
        <v>1977</v>
      </c>
      <c r="E116" s="18"/>
      <c r="F116" s="17"/>
      <c r="G116" s="17"/>
      <c r="H116" s="16">
        <f t="shared" si="7"/>
        <v>0</v>
      </c>
      <c r="I116" s="16"/>
      <c r="J116" s="351">
        <f t="shared" si="8"/>
      </c>
      <c r="K116" s="16"/>
      <c r="L116" s="16"/>
      <c r="M116" s="20"/>
    </row>
    <row r="117" spans="1:13" ht="21" customHeight="1" hidden="1">
      <c r="A117" s="176">
        <v>113</v>
      </c>
      <c r="B117" s="131" t="s">
        <v>172</v>
      </c>
      <c r="C117" s="143" t="s">
        <v>87</v>
      </c>
      <c r="D117" s="297">
        <v>1992</v>
      </c>
      <c r="E117" s="17"/>
      <c r="F117" s="17"/>
      <c r="G117" s="17"/>
      <c r="H117" s="16">
        <f t="shared" si="7"/>
        <v>0</v>
      </c>
      <c r="I117" s="16"/>
      <c r="J117" s="351">
        <f t="shared" si="8"/>
      </c>
      <c r="K117" s="16"/>
      <c r="L117" s="16"/>
      <c r="M117" s="20"/>
    </row>
    <row r="118" spans="1:13" ht="21" customHeight="1">
      <c r="A118" s="140"/>
      <c r="B118" s="380"/>
      <c r="C118" s="150"/>
      <c r="D118" s="151"/>
      <c r="E118" s="380"/>
      <c r="F118" s="148"/>
      <c r="G118" s="148"/>
      <c r="H118" s="19"/>
      <c r="I118" s="19"/>
      <c r="J118" s="149"/>
      <c r="K118" s="19"/>
      <c r="L118" s="19"/>
      <c r="M118" s="381" t="s">
        <v>106</v>
      </c>
    </row>
    <row r="119" spans="1:13" ht="31.5">
      <c r="A119" s="31" t="s">
        <v>9</v>
      </c>
      <c r="B119" s="147" t="s">
        <v>0</v>
      </c>
      <c r="C119" s="147" t="s">
        <v>32</v>
      </c>
      <c r="D119" s="147" t="s">
        <v>105</v>
      </c>
      <c r="E119" s="32">
        <v>1</v>
      </c>
      <c r="F119" s="32">
        <v>2</v>
      </c>
      <c r="G119" s="32">
        <v>3</v>
      </c>
      <c r="H119" s="33" t="s">
        <v>5</v>
      </c>
      <c r="I119" s="33" t="s">
        <v>139</v>
      </c>
      <c r="J119" s="34" t="s">
        <v>31</v>
      </c>
      <c r="K119" s="34" t="s">
        <v>39</v>
      </c>
      <c r="L119" s="34" t="s">
        <v>40</v>
      </c>
      <c r="M119" s="31" t="s">
        <v>11</v>
      </c>
    </row>
    <row r="120" spans="1:13" ht="21" customHeight="1">
      <c r="A120" s="370">
        <v>1</v>
      </c>
      <c r="B120" s="131" t="s">
        <v>60</v>
      </c>
      <c r="C120" s="143" t="s">
        <v>90</v>
      </c>
      <c r="D120" s="297">
        <v>1955</v>
      </c>
      <c r="E120" s="15">
        <v>94</v>
      </c>
      <c r="F120" s="15">
        <v>89</v>
      </c>
      <c r="G120" s="15">
        <v>94</v>
      </c>
      <c r="H120" s="16">
        <f aca="true" t="shared" si="9" ref="H120:H144">SUM(E120:G120)</f>
        <v>277</v>
      </c>
      <c r="I120" s="16">
        <v>4</v>
      </c>
      <c r="J120" s="351" t="str">
        <f aca="true" t="shared" si="10" ref="J120:J144">IF(H120&gt;=275,"SM",IF(H120&gt;=268,"smk",IF(H120&gt;=260,"1.kl.",IF(H120&gt;=240,"2.kl.",IF(H120&gt;=225,"3.kl","")))))</f>
        <v>SM</v>
      </c>
      <c r="K120" s="394">
        <v>91</v>
      </c>
      <c r="L120" s="16">
        <f>SUM(K120,H120)</f>
        <v>368</v>
      </c>
      <c r="M120" s="20">
        <v>3.5</v>
      </c>
    </row>
    <row r="121" spans="1:13" ht="21" customHeight="1">
      <c r="A121" s="370">
        <v>2</v>
      </c>
      <c r="B121" s="131" t="s">
        <v>51</v>
      </c>
      <c r="C121" s="143" t="s">
        <v>87</v>
      </c>
      <c r="D121" s="297">
        <v>1975</v>
      </c>
      <c r="E121" s="15">
        <v>95</v>
      </c>
      <c r="F121" s="15">
        <v>90</v>
      </c>
      <c r="G121" s="15">
        <v>89</v>
      </c>
      <c r="H121" s="16">
        <f t="shared" si="9"/>
        <v>274</v>
      </c>
      <c r="I121" s="16">
        <v>2</v>
      </c>
      <c r="J121" s="351" t="str">
        <f t="shared" si="10"/>
        <v>smk</v>
      </c>
      <c r="K121" s="393">
        <v>92</v>
      </c>
      <c r="L121" s="16">
        <f aca="true" t="shared" si="11" ref="L121:L127">SUM(K121,H121)</f>
        <v>366</v>
      </c>
      <c r="M121" s="20">
        <v>2.5</v>
      </c>
    </row>
    <row r="122" spans="1:13" ht="21" customHeight="1">
      <c r="A122" s="370">
        <v>3</v>
      </c>
      <c r="B122" s="144" t="s">
        <v>71</v>
      </c>
      <c r="C122" s="143" t="s">
        <v>89</v>
      </c>
      <c r="D122" s="297">
        <v>1967</v>
      </c>
      <c r="E122" s="15">
        <v>87</v>
      </c>
      <c r="F122" s="15">
        <v>92</v>
      </c>
      <c r="G122" s="15">
        <v>94</v>
      </c>
      <c r="H122" s="16">
        <f t="shared" si="9"/>
        <v>273</v>
      </c>
      <c r="I122" s="16">
        <v>4</v>
      </c>
      <c r="J122" s="351" t="str">
        <f t="shared" si="10"/>
        <v>smk</v>
      </c>
      <c r="K122" s="394">
        <v>87</v>
      </c>
      <c r="L122" s="16">
        <f t="shared" si="11"/>
        <v>360</v>
      </c>
      <c r="M122" s="20">
        <v>1.5</v>
      </c>
    </row>
    <row r="123" spans="1:13" ht="21" customHeight="1">
      <c r="A123" s="370">
        <v>4</v>
      </c>
      <c r="B123" s="131" t="s">
        <v>130</v>
      </c>
      <c r="C123" s="143" t="s">
        <v>206</v>
      </c>
      <c r="D123" s="297">
        <v>1972</v>
      </c>
      <c r="E123" s="15">
        <v>85</v>
      </c>
      <c r="F123" s="15">
        <v>91</v>
      </c>
      <c r="G123" s="15">
        <v>92</v>
      </c>
      <c r="H123" s="16">
        <f t="shared" si="9"/>
        <v>268</v>
      </c>
      <c r="I123" s="16">
        <v>4</v>
      </c>
      <c r="J123" s="351" t="str">
        <f t="shared" si="10"/>
        <v>smk</v>
      </c>
      <c r="K123" s="393">
        <v>89</v>
      </c>
      <c r="L123" s="16">
        <f t="shared" si="11"/>
        <v>357</v>
      </c>
      <c r="M123" s="20">
        <v>0.5</v>
      </c>
    </row>
    <row r="124" spans="1:13" ht="21" customHeight="1">
      <c r="A124" s="370">
        <v>5</v>
      </c>
      <c r="B124" s="144" t="s">
        <v>78</v>
      </c>
      <c r="C124" s="143" t="s">
        <v>89</v>
      </c>
      <c r="D124" s="297">
        <v>1994</v>
      </c>
      <c r="E124" s="15">
        <v>87</v>
      </c>
      <c r="F124" s="15">
        <v>88</v>
      </c>
      <c r="G124" s="15">
        <v>92</v>
      </c>
      <c r="H124" s="16">
        <f t="shared" si="9"/>
        <v>267</v>
      </c>
      <c r="I124" s="16">
        <v>1</v>
      </c>
      <c r="J124" s="351" t="str">
        <f t="shared" si="10"/>
        <v>1.kl.</v>
      </c>
      <c r="K124" s="394">
        <v>87</v>
      </c>
      <c r="L124" s="16">
        <f t="shared" si="11"/>
        <v>354</v>
      </c>
      <c r="M124" s="20">
        <v>0.5</v>
      </c>
    </row>
    <row r="125" spans="1:13" ht="21" customHeight="1">
      <c r="A125" s="370">
        <v>6</v>
      </c>
      <c r="B125" s="131" t="s">
        <v>249</v>
      </c>
      <c r="C125" s="143" t="s">
        <v>87</v>
      </c>
      <c r="D125" s="297">
        <v>1988</v>
      </c>
      <c r="E125" s="15">
        <v>88</v>
      </c>
      <c r="F125" s="15">
        <v>89</v>
      </c>
      <c r="G125" s="15">
        <v>85</v>
      </c>
      <c r="H125" s="16">
        <f t="shared" si="9"/>
        <v>262</v>
      </c>
      <c r="I125" s="16">
        <v>1</v>
      </c>
      <c r="J125" s="351" t="str">
        <f t="shared" si="10"/>
        <v>1.kl.</v>
      </c>
      <c r="K125" s="394">
        <v>88</v>
      </c>
      <c r="L125" s="16">
        <f t="shared" si="11"/>
        <v>350</v>
      </c>
      <c r="M125" s="20">
        <v>0.5</v>
      </c>
    </row>
    <row r="126" spans="1:13" ht="21" customHeight="1">
      <c r="A126" s="370">
        <v>7</v>
      </c>
      <c r="B126" s="131" t="s">
        <v>169</v>
      </c>
      <c r="C126" s="143" t="s">
        <v>87</v>
      </c>
      <c r="D126" s="297">
        <v>1995</v>
      </c>
      <c r="E126" s="15">
        <v>84</v>
      </c>
      <c r="F126" s="15">
        <v>87</v>
      </c>
      <c r="G126" s="15">
        <v>87</v>
      </c>
      <c r="H126" s="16">
        <f t="shared" si="9"/>
        <v>258</v>
      </c>
      <c r="I126" s="16">
        <v>1</v>
      </c>
      <c r="J126" s="351" t="str">
        <f t="shared" si="10"/>
        <v>2.kl.</v>
      </c>
      <c r="K126" s="394">
        <v>81</v>
      </c>
      <c r="L126" s="16">
        <f t="shared" si="11"/>
        <v>339</v>
      </c>
      <c r="M126" s="20">
        <v>0.5</v>
      </c>
    </row>
    <row r="127" spans="1:13" ht="21" customHeight="1">
      <c r="A127" s="370">
        <v>8</v>
      </c>
      <c r="B127" s="131" t="s">
        <v>214</v>
      </c>
      <c r="C127" s="143" t="s">
        <v>87</v>
      </c>
      <c r="D127" s="297">
        <v>1989</v>
      </c>
      <c r="E127" s="15">
        <v>83</v>
      </c>
      <c r="F127" s="15">
        <v>84</v>
      </c>
      <c r="G127" s="15">
        <v>87</v>
      </c>
      <c r="H127" s="16">
        <f t="shared" si="9"/>
        <v>254</v>
      </c>
      <c r="I127" s="16">
        <v>2</v>
      </c>
      <c r="J127" s="351" t="str">
        <f t="shared" si="10"/>
        <v>2.kl.</v>
      </c>
      <c r="K127" s="14"/>
      <c r="L127" s="16">
        <f t="shared" si="11"/>
        <v>254</v>
      </c>
      <c r="M127" s="20">
        <v>0.5</v>
      </c>
    </row>
    <row r="128" spans="1:13" ht="21" customHeight="1">
      <c r="A128" s="176">
        <v>9</v>
      </c>
      <c r="B128" s="144" t="s">
        <v>70</v>
      </c>
      <c r="C128" s="143" t="s">
        <v>89</v>
      </c>
      <c r="D128" s="297">
        <v>1991</v>
      </c>
      <c r="E128" s="15">
        <v>79</v>
      </c>
      <c r="F128" s="15">
        <v>90</v>
      </c>
      <c r="G128" s="15">
        <v>85</v>
      </c>
      <c r="H128" s="16">
        <f t="shared" si="9"/>
        <v>254</v>
      </c>
      <c r="I128" s="16">
        <v>1</v>
      </c>
      <c r="J128" s="351" t="str">
        <f t="shared" si="10"/>
        <v>2.kl.</v>
      </c>
      <c r="K128" s="14"/>
      <c r="L128" s="16"/>
      <c r="M128" s="20">
        <v>0.5</v>
      </c>
    </row>
    <row r="129" spans="1:13" ht="21" customHeight="1">
      <c r="A129" s="176">
        <v>10</v>
      </c>
      <c r="B129" s="131" t="s">
        <v>158</v>
      </c>
      <c r="C129" s="143" t="s">
        <v>87</v>
      </c>
      <c r="D129" s="297">
        <v>1988</v>
      </c>
      <c r="E129" s="15">
        <v>89</v>
      </c>
      <c r="F129" s="15">
        <v>88</v>
      </c>
      <c r="G129" s="15">
        <v>76</v>
      </c>
      <c r="H129" s="16">
        <f t="shared" si="9"/>
        <v>253</v>
      </c>
      <c r="I129" s="16"/>
      <c r="J129" s="351" t="str">
        <f t="shared" si="10"/>
        <v>2.kl.</v>
      </c>
      <c r="K129" s="14"/>
      <c r="L129" s="16"/>
      <c r="M129" s="20">
        <v>0.5</v>
      </c>
    </row>
    <row r="130" spans="1:13" ht="21" customHeight="1">
      <c r="A130" s="176">
        <v>11</v>
      </c>
      <c r="B130" s="298" t="s">
        <v>184</v>
      </c>
      <c r="C130" s="298" t="s">
        <v>94</v>
      </c>
      <c r="D130" s="299">
        <v>1975</v>
      </c>
      <c r="E130" s="15">
        <v>84</v>
      </c>
      <c r="F130" s="15">
        <v>78</v>
      </c>
      <c r="G130" s="15">
        <v>90</v>
      </c>
      <c r="H130" s="16">
        <f t="shared" si="9"/>
        <v>252</v>
      </c>
      <c r="I130" s="16">
        <v>2</v>
      </c>
      <c r="J130" s="351" t="str">
        <f t="shared" si="10"/>
        <v>2.kl.</v>
      </c>
      <c r="K130" s="16"/>
      <c r="L130" s="16"/>
      <c r="M130" s="20">
        <v>0.5</v>
      </c>
    </row>
    <row r="131" spans="1:13" ht="21" customHeight="1">
      <c r="A131" s="176">
        <v>12</v>
      </c>
      <c r="B131" s="298" t="s">
        <v>221</v>
      </c>
      <c r="C131" s="143" t="s">
        <v>222</v>
      </c>
      <c r="D131" s="299">
        <v>1979</v>
      </c>
      <c r="E131" s="15">
        <v>85</v>
      </c>
      <c r="F131" s="15">
        <v>77</v>
      </c>
      <c r="G131" s="15">
        <v>83</v>
      </c>
      <c r="H131" s="16">
        <f t="shared" si="9"/>
        <v>245</v>
      </c>
      <c r="I131" s="16">
        <v>4</v>
      </c>
      <c r="J131" s="351" t="str">
        <f t="shared" si="10"/>
        <v>2.kl.</v>
      </c>
      <c r="K131" s="14"/>
      <c r="L131" s="16"/>
      <c r="M131" s="20">
        <v>0.5</v>
      </c>
    </row>
    <row r="132" spans="1:13" ht="21" customHeight="1">
      <c r="A132" s="176">
        <v>13</v>
      </c>
      <c r="B132" s="131" t="s">
        <v>217</v>
      </c>
      <c r="C132" s="143" t="s">
        <v>87</v>
      </c>
      <c r="D132" s="297">
        <v>1997</v>
      </c>
      <c r="E132" s="15">
        <v>79</v>
      </c>
      <c r="F132" s="15">
        <v>83</v>
      </c>
      <c r="G132" s="15">
        <v>83</v>
      </c>
      <c r="H132" s="16">
        <f t="shared" si="9"/>
        <v>245</v>
      </c>
      <c r="I132" s="16">
        <v>1</v>
      </c>
      <c r="J132" s="351" t="str">
        <f t="shared" si="10"/>
        <v>2.kl.</v>
      </c>
      <c r="K132" s="14"/>
      <c r="L132" s="16"/>
      <c r="M132" s="20">
        <v>0.5</v>
      </c>
    </row>
    <row r="133" spans="1:13" ht="21" customHeight="1">
      <c r="A133" s="176">
        <v>14</v>
      </c>
      <c r="B133" s="131" t="s">
        <v>258</v>
      </c>
      <c r="C133" s="143" t="s">
        <v>87</v>
      </c>
      <c r="D133" s="297">
        <v>1989</v>
      </c>
      <c r="E133" s="15">
        <v>78</v>
      </c>
      <c r="F133" s="15">
        <v>84</v>
      </c>
      <c r="G133" s="15">
        <v>81</v>
      </c>
      <c r="H133" s="16">
        <f t="shared" si="9"/>
        <v>243</v>
      </c>
      <c r="I133" s="16">
        <v>3</v>
      </c>
      <c r="J133" s="351" t="str">
        <f t="shared" si="10"/>
        <v>2.kl.</v>
      </c>
      <c r="K133" s="16"/>
      <c r="L133" s="16"/>
      <c r="M133" s="20">
        <v>0.5</v>
      </c>
    </row>
    <row r="134" spans="1:13" ht="21" customHeight="1">
      <c r="A134" s="176">
        <v>15</v>
      </c>
      <c r="B134" s="131" t="s">
        <v>42</v>
      </c>
      <c r="C134" s="143" t="s">
        <v>94</v>
      </c>
      <c r="D134" s="297">
        <v>1951</v>
      </c>
      <c r="E134" s="15">
        <v>76</v>
      </c>
      <c r="F134" s="15">
        <v>78</v>
      </c>
      <c r="G134" s="15">
        <v>87</v>
      </c>
      <c r="H134" s="16">
        <f t="shared" si="9"/>
        <v>241</v>
      </c>
      <c r="I134" s="16">
        <v>2</v>
      </c>
      <c r="J134" s="351" t="str">
        <f t="shared" si="10"/>
        <v>2.kl.</v>
      </c>
      <c r="K134" s="14"/>
      <c r="L134" s="16"/>
      <c r="M134" s="20">
        <v>0.5</v>
      </c>
    </row>
    <row r="135" spans="1:13" ht="21" customHeight="1">
      <c r="A135" s="176">
        <v>16</v>
      </c>
      <c r="B135" s="131" t="s">
        <v>251</v>
      </c>
      <c r="C135" s="143" t="s">
        <v>87</v>
      </c>
      <c r="D135" s="297">
        <v>1982</v>
      </c>
      <c r="E135" s="15">
        <v>78</v>
      </c>
      <c r="F135" s="15">
        <v>75</v>
      </c>
      <c r="G135" s="15">
        <v>88</v>
      </c>
      <c r="H135" s="16">
        <f t="shared" si="9"/>
        <v>241</v>
      </c>
      <c r="I135" s="16">
        <v>1</v>
      </c>
      <c r="J135" s="351" t="str">
        <f t="shared" si="10"/>
        <v>2.kl.</v>
      </c>
      <c r="K135" s="16"/>
      <c r="L135" s="16"/>
      <c r="M135" s="20">
        <v>0.5</v>
      </c>
    </row>
    <row r="136" spans="1:13" ht="21" customHeight="1">
      <c r="A136" s="176">
        <v>17</v>
      </c>
      <c r="B136" s="131" t="s">
        <v>61</v>
      </c>
      <c r="C136" s="143" t="s">
        <v>59</v>
      </c>
      <c r="D136" s="297">
        <v>1976</v>
      </c>
      <c r="E136" s="15">
        <v>79</v>
      </c>
      <c r="F136" s="15">
        <v>81</v>
      </c>
      <c r="G136" s="15">
        <v>80</v>
      </c>
      <c r="H136" s="16">
        <f t="shared" si="9"/>
        <v>240</v>
      </c>
      <c r="I136" s="16">
        <v>2</v>
      </c>
      <c r="J136" s="351" t="str">
        <f t="shared" si="10"/>
        <v>2.kl.</v>
      </c>
      <c r="K136" s="14"/>
      <c r="L136" s="16"/>
      <c r="M136" s="20">
        <v>0.5</v>
      </c>
    </row>
    <row r="137" spans="1:13" ht="21" customHeight="1">
      <c r="A137" s="176">
        <v>18</v>
      </c>
      <c r="B137" s="131" t="s">
        <v>62</v>
      </c>
      <c r="C137" s="143" t="s">
        <v>59</v>
      </c>
      <c r="D137" s="297">
        <v>1983</v>
      </c>
      <c r="E137" s="15">
        <v>69</v>
      </c>
      <c r="F137" s="15">
        <v>86</v>
      </c>
      <c r="G137" s="15">
        <v>75</v>
      </c>
      <c r="H137" s="16">
        <f t="shared" si="9"/>
        <v>230</v>
      </c>
      <c r="I137" s="16">
        <v>1</v>
      </c>
      <c r="J137" s="351" t="str">
        <f t="shared" si="10"/>
        <v>3.kl</v>
      </c>
      <c r="K137" s="14"/>
      <c r="L137" s="16"/>
      <c r="M137" s="20">
        <v>0.5</v>
      </c>
    </row>
    <row r="138" spans="1:13" ht="21" customHeight="1">
      <c r="A138" s="176">
        <v>19</v>
      </c>
      <c r="B138" s="144" t="s">
        <v>253</v>
      </c>
      <c r="C138" s="143" t="s">
        <v>89</v>
      </c>
      <c r="D138" s="297">
        <v>1998</v>
      </c>
      <c r="E138" s="15">
        <v>80</v>
      </c>
      <c r="F138" s="15">
        <v>74</v>
      </c>
      <c r="G138" s="15">
        <v>75</v>
      </c>
      <c r="H138" s="16">
        <f t="shared" si="9"/>
        <v>229</v>
      </c>
      <c r="I138" s="16"/>
      <c r="J138" s="351" t="str">
        <f t="shared" si="10"/>
        <v>3.kl</v>
      </c>
      <c r="K138" s="16"/>
      <c r="L138" s="16"/>
      <c r="M138" s="20">
        <v>0.5</v>
      </c>
    </row>
    <row r="139" spans="1:13" ht="21" customHeight="1">
      <c r="A139" s="176">
        <v>20</v>
      </c>
      <c r="B139" s="298" t="s">
        <v>223</v>
      </c>
      <c r="C139" s="143" t="s">
        <v>222</v>
      </c>
      <c r="D139" s="299">
        <v>1974</v>
      </c>
      <c r="E139" s="15">
        <v>72</v>
      </c>
      <c r="F139" s="15">
        <v>78</v>
      </c>
      <c r="G139" s="15">
        <v>76</v>
      </c>
      <c r="H139" s="16">
        <f t="shared" si="9"/>
        <v>226</v>
      </c>
      <c r="I139" s="16">
        <v>1</v>
      </c>
      <c r="J139" s="351" t="str">
        <f t="shared" si="10"/>
        <v>3.kl</v>
      </c>
      <c r="K139" s="14"/>
      <c r="L139" s="16"/>
      <c r="M139" s="20">
        <v>0.5</v>
      </c>
    </row>
    <row r="140" spans="1:13" ht="21" customHeight="1">
      <c r="A140" s="176">
        <v>21</v>
      </c>
      <c r="B140" s="131" t="s">
        <v>156</v>
      </c>
      <c r="C140" s="143" t="s">
        <v>87</v>
      </c>
      <c r="D140" s="297">
        <v>1997</v>
      </c>
      <c r="E140" s="15">
        <v>70</v>
      </c>
      <c r="F140" s="15">
        <v>82</v>
      </c>
      <c r="G140" s="15">
        <v>64</v>
      </c>
      <c r="H140" s="16">
        <f t="shared" si="9"/>
        <v>216</v>
      </c>
      <c r="I140" s="16">
        <v>1</v>
      </c>
      <c r="J140" s="351">
        <f t="shared" si="10"/>
      </c>
      <c r="K140" s="16"/>
      <c r="L140" s="16"/>
      <c r="M140" s="20">
        <v>0.5</v>
      </c>
    </row>
    <row r="141" spans="1:13" ht="21" customHeight="1">
      <c r="A141" s="176">
        <v>22</v>
      </c>
      <c r="B141" s="144" t="s">
        <v>131</v>
      </c>
      <c r="C141" s="143" t="s">
        <v>94</v>
      </c>
      <c r="D141" s="303">
        <v>1991</v>
      </c>
      <c r="E141" s="15">
        <v>69</v>
      </c>
      <c r="F141" s="15">
        <v>67</v>
      </c>
      <c r="G141" s="15">
        <v>69</v>
      </c>
      <c r="H141" s="16">
        <f t="shared" si="9"/>
        <v>205</v>
      </c>
      <c r="I141" s="16">
        <v>2</v>
      </c>
      <c r="J141" s="351">
        <f t="shared" si="10"/>
      </c>
      <c r="K141" s="16"/>
      <c r="L141" s="16"/>
      <c r="M141" s="20">
        <v>0.5</v>
      </c>
    </row>
    <row r="142" spans="1:13" ht="21" customHeight="1">
      <c r="A142" s="176">
        <v>23</v>
      </c>
      <c r="B142" s="131" t="s">
        <v>104</v>
      </c>
      <c r="C142" s="143" t="s">
        <v>87</v>
      </c>
      <c r="D142" s="297">
        <v>1991</v>
      </c>
      <c r="E142" s="15">
        <v>56</v>
      </c>
      <c r="F142" s="15">
        <v>69</v>
      </c>
      <c r="G142" s="15">
        <v>58</v>
      </c>
      <c r="H142" s="16">
        <f t="shared" si="9"/>
        <v>183</v>
      </c>
      <c r="I142" s="16"/>
      <c r="J142" s="351">
        <f t="shared" si="10"/>
      </c>
      <c r="K142" s="14"/>
      <c r="L142" s="16"/>
      <c r="M142" s="20">
        <v>0.5</v>
      </c>
    </row>
    <row r="143" spans="1:13" ht="21" customHeight="1">
      <c r="A143" s="176">
        <v>24</v>
      </c>
      <c r="B143" s="131" t="s">
        <v>164</v>
      </c>
      <c r="C143" s="143" t="s">
        <v>87</v>
      </c>
      <c r="D143" s="297">
        <v>1996</v>
      </c>
      <c r="E143" s="15">
        <v>48</v>
      </c>
      <c r="F143" s="15">
        <v>48</v>
      </c>
      <c r="G143" s="15">
        <v>44</v>
      </c>
      <c r="H143" s="16">
        <f t="shared" si="9"/>
        <v>140</v>
      </c>
      <c r="I143" s="16">
        <v>1</v>
      </c>
      <c r="J143" s="351">
        <f t="shared" si="10"/>
      </c>
      <c r="K143" s="16"/>
      <c r="L143" s="16"/>
      <c r="M143" s="20">
        <v>0.5</v>
      </c>
    </row>
    <row r="144" spans="1:13" ht="21" customHeight="1" hidden="1">
      <c r="A144" s="176" t="s">
        <v>191</v>
      </c>
      <c r="B144" s="302" t="s">
        <v>103</v>
      </c>
      <c r="C144" s="143" t="s">
        <v>94</v>
      </c>
      <c r="D144" s="299">
        <v>1985</v>
      </c>
      <c r="E144" s="15"/>
      <c r="F144" s="15"/>
      <c r="G144" s="15"/>
      <c r="H144" s="16">
        <f t="shared" si="9"/>
        <v>0</v>
      </c>
      <c r="I144" s="16"/>
      <c r="J144" s="351">
        <f t="shared" si="10"/>
      </c>
      <c r="K144" s="14"/>
      <c r="L144" s="16"/>
      <c r="M144" s="20">
        <v>0.5</v>
      </c>
    </row>
    <row r="145" spans="1:12" ht="21.75" customHeight="1">
      <c r="A145" s="40" t="s">
        <v>35</v>
      </c>
      <c r="D145" s="41" t="s">
        <v>5</v>
      </c>
      <c r="E145" s="43"/>
      <c r="F145" s="41" t="s">
        <v>15</v>
      </c>
      <c r="G145" s="43"/>
      <c r="H145" s="41" t="s">
        <v>13</v>
      </c>
      <c r="K145" s="41"/>
      <c r="L145" s="41"/>
    </row>
    <row r="146" spans="1:13" ht="19.5" customHeight="1">
      <c r="A146" s="20">
        <v>1</v>
      </c>
      <c r="B146" s="396" t="s">
        <v>87</v>
      </c>
      <c r="C146" s="195"/>
      <c r="D146" s="265">
        <v>1106</v>
      </c>
      <c r="E146" s="50"/>
      <c r="F146" s="241">
        <v>20</v>
      </c>
      <c r="G146" s="50"/>
      <c r="H146" s="49">
        <v>26.5</v>
      </c>
      <c r="M146" s="21"/>
    </row>
    <row r="147" spans="1:13" ht="19.5" customHeight="1">
      <c r="A147" s="20">
        <v>2</v>
      </c>
      <c r="B147" s="396" t="s">
        <v>89</v>
      </c>
      <c r="C147" s="51"/>
      <c r="D147" s="49">
        <v>1084</v>
      </c>
      <c r="E147" s="52"/>
      <c r="F147" s="241">
        <v>16</v>
      </c>
      <c r="G147" s="52"/>
      <c r="H147" s="49">
        <v>8</v>
      </c>
      <c r="M147" s="21"/>
    </row>
    <row r="148" spans="1:13" ht="19.5" customHeight="1">
      <c r="A148" s="20">
        <v>3</v>
      </c>
      <c r="B148" s="397" t="s">
        <v>94</v>
      </c>
      <c r="C148" s="51"/>
      <c r="D148" s="49">
        <v>1068</v>
      </c>
      <c r="E148" s="54"/>
      <c r="F148" s="49">
        <v>13</v>
      </c>
      <c r="G148" s="54"/>
      <c r="H148" s="49">
        <v>11.5</v>
      </c>
      <c r="M148" s="21"/>
    </row>
    <row r="149" spans="1:13" ht="19.5" customHeight="1">
      <c r="A149" s="20">
        <v>4</v>
      </c>
      <c r="B149" s="397" t="s">
        <v>206</v>
      </c>
      <c r="C149" s="51"/>
      <c r="D149" s="265">
        <v>1051</v>
      </c>
      <c r="E149" s="52"/>
      <c r="F149" s="49">
        <v>11</v>
      </c>
      <c r="G149" s="52"/>
      <c r="H149" s="49">
        <v>3</v>
      </c>
      <c r="M149" s="21"/>
    </row>
    <row r="150" spans="1:13" ht="19.5" customHeight="1">
      <c r="A150" s="20">
        <v>5</v>
      </c>
      <c r="B150" s="396" t="s">
        <v>90</v>
      </c>
      <c r="C150" s="51"/>
      <c r="D150" s="265">
        <v>1029</v>
      </c>
      <c r="E150" s="52"/>
      <c r="F150" s="49">
        <v>9</v>
      </c>
      <c r="G150" s="52"/>
      <c r="H150" s="49">
        <v>5.5</v>
      </c>
      <c r="M150" s="21"/>
    </row>
    <row r="151" spans="1:13" ht="19.5" customHeight="1">
      <c r="A151" s="20">
        <v>6</v>
      </c>
      <c r="B151" s="396" t="s">
        <v>59</v>
      </c>
      <c r="C151" s="51"/>
      <c r="D151" s="265">
        <v>1028</v>
      </c>
      <c r="E151" s="52"/>
      <c r="F151" s="49">
        <v>7</v>
      </c>
      <c r="G151" s="52"/>
      <c r="H151" s="49">
        <v>6</v>
      </c>
      <c r="M151" s="21"/>
    </row>
    <row r="152" spans="1:8" ht="19.5" customHeight="1">
      <c r="A152" s="20">
        <v>7</v>
      </c>
      <c r="B152" s="396" t="s">
        <v>222</v>
      </c>
      <c r="C152" s="53"/>
      <c r="D152" s="49">
        <v>1023</v>
      </c>
      <c r="E152" s="54"/>
      <c r="F152" s="49">
        <v>5</v>
      </c>
      <c r="G152" s="54"/>
      <c r="H152" s="49">
        <v>4</v>
      </c>
    </row>
    <row r="153" spans="1:8" s="47" customFormat="1" ht="19.5" customHeight="1">
      <c r="A153" s="20">
        <v>8</v>
      </c>
      <c r="B153" s="143" t="s">
        <v>86</v>
      </c>
      <c r="C153" s="51"/>
      <c r="D153" s="264">
        <v>772</v>
      </c>
      <c r="E153" s="52"/>
      <c r="F153" s="256">
        <v>0</v>
      </c>
      <c r="G153" s="52"/>
      <c r="H153" s="49">
        <v>2</v>
      </c>
    </row>
    <row r="154" spans="1:8" s="47" customFormat="1" ht="19.5" customHeight="1">
      <c r="A154" s="20">
        <v>9</v>
      </c>
      <c r="B154" s="143" t="s">
        <v>88</v>
      </c>
      <c r="C154" s="51"/>
      <c r="D154" s="264">
        <v>768</v>
      </c>
      <c r="E154" s="56"/>
      <c r="F154" s="256">
        <v>0</v>
      </c>
      <c r="G154" s="56"/>
      <c r="H154" s="49">
        <v>2</v>
      </c>
    </row>
    <row r="155" spans="1:8" s="47" customFormat="1" ht="19.5" customHeight="1">
      <c r="A155" s="20">
        <v>10</v>
      </c>
      <c r="B155" s="143" t="s">
        <v>202</v>
      </c>
      <c r="C155" s="53"/>
      <c r="D155" s="264">
        <v>731</v>
      </c>
      <c r="E155" s="52"/>
      <c r="F155" s="256">
        <v>0</v>
      </c>
      <c r="G155" s="52"/>
      <c r="H155" s="49">
        <v>1.5</v>
      </c>
    </row>
    <row r="156" spans="1:8" ht="19.5" customHeight="1">
      <c r="A156" s="20">
        <v>11</v>
      </c>
      <c r="B156" s="143" t="s">
        <v>204</v>
      </c>
      <c r="C156" s="55"/>
      <c r="D156" s="264">
        <v>508</v>
      </c>
      <c r="E156" s="52"/>
      <c r="F156" s="395">
        <v>0</v>
      </c>
      <c r="G156" s="52"/>
      <c r="H156" s="49">
        <v>1</v>
      </c>
    </row>
    <row r="157" spans="1:8" ht="19.5" customHeight="1">
      <c r="A157" s="20">
        <v>12</v>
      </c>
      <c r="B157" s="143" t="s">
        <v>219</v>
      </c>
      <c r="C157" s="53"/>
      <c r="D157" s="264">
        <v>491</v>
      </c>
      <c r="E157" s="196"/>
      <c r="F157" s="256">
        <v>0</v>
      </c>
      <c r="G157" s="52"/>
      <c r="H157" s="49">
        <v>1</v>
      </c>
    </row>
    <row r="158" spans="1:8" ht="19.5" customHeight="1">
      <c r="A158" s="20">
        <v>13</v>
      </c>
      <c r="B158" s="298" t="s">
        <v>227</v>
      </c>
      <c r="C158" s="51"/>
      <c r="D158" s="264">
        <v>482</v>
      </c>
      <c r="E158" s="52"/>
      <c r="F158" s="135">
        <v>0</v>
      </c>
      <c r="G158" s="52"/>
      <c r="H158" s="49">
        <v>1</v>
      </c>
    </row>
    <row r="159" spans="1:8" ht="19.5" customHeight="1">
      <c r="A159" s="20">
        <v>14</v>
      </c>
      <c r="B159" s="143" t="s">
        <v>226</v>
      </c>
      <c r="C159" s="51"/>
      <c r="D159" s="264">
        <v>472</v>
      </c>
      <c r="E159" s="52"/>
      <c r="F159" s="395">
        <v>0</v>
      </c>
      <c r="G159" s="52"/>
      <c r="H159" s="49">
        <v>1</v>
      </c>
    </row>
    <row r="160" spans="1:8" ht="19.5" customHeight="1">
      <c r="A160" s="20">
        <v>15</v>
      </c>
      <c r="B160" s="143" t="s">
        <v>238</v>
      </c>
      <c r="C160" s="55"/>
      <c r="D160" s="264">
        <v>272</v>
      </c>
      <c r="E160" s="52"/>
      <c r="F160" s="135">
        <v>0</v>
      </c>
      <c r="G160" s="52"/>
      <c r="H160" s="49">
        <v>0.5</v>
      </c>
    </row>
    <row r="161" spans="1:8" ht="19.5" customHeight="1">
      <c r="A161" s="20">
        <v>16</v>
      </c>
      <c r="B161" s="143" t="s">
        <v>245</v>
      </c>
      <c r="C161" s="51"/>
      <c r="D161" s="264">
        <v>266</v>
      </c>
      <c r="E161" s="56"/>
      <c r="F161" s="395">
        <v>0</v>
      </c>
      <c r="G161" s="56"/>
      <c r="H161" s="49">
        <v>0.5</v>
      </c>
    </row>
    <row r="163" spans="1:8" ht="15.75">
      <c r="A163" s="309" t="s">
        <v>23</v>
      </c>
      <c r="H163" s="48" t="s">
        <v>10</v>
      </c>
    </row>
    <row r="165" spans="1:8" ht="15.75">
      <c r="A165" s="309" t="s">
        <v>260</v>
      </c>
      <c r="H165" s="48" t="s">
        <v>22</v>
      </c>
    </row>
  </sheetData>
  <sheetProtection/>
  <printOptions horizontalCentered="1"/>
  <pageMargins left="0.18" right="0.75" top="0.35433070866141736" bottom="0.1968503937007874" header="0.31496062992125984" footer="0.3149606299212598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P23"/>
  <sheetViews>
    <sheetView zoomScale="85" zoomScaleNormal="85" zoomScalePageLayoutView="0" workbookViewId="0" topLeftCell="A1">
      <selection activeCell="A19" sqref="A19:A20"/>
    </sheetView>
  </sheetViews>
  <sheetFormatPr defaultColWidth="9.140625" defaultRowHeight="12.75"/>
  <cols>
    <col min="1" max="1" width="6.00390625" style="78" customWidth="1"/>
    <col min="2" max="2" width="26.57421875" style="78" customWidth="1"/>
    <col min="3" max="3" width="20.57421875" style="78" customWidth="1"/>
    <col min="4" max="4" width="7.421875" style="78" customWidth="1"/>
    <col min="5" max="5" width="4.140625" style="78" customWidth="1"/>
    <col min="6" max="6" width="3.00390625" style="78" customWidth="1"/>
    <col min="7" max="11" width="7.8515625" style="78" customWidth="1"/>
    <col min="12" max="12" width="8.140625" style="78" customWidth="1"/>
    <col min="13" max="13" width="4.7109375" style="78" customWidth="1"/>
    <col min="14" max="14" width="10.140625" style="78" customWidth="1"/>
    <col min="15" max="15" width="11.140625" style="78" customWidth="1"/>
    <col min="16" max="16" width="23.421875" style="78" customWidth="1"/>
    <col min="17" max="16384" width="9.140625" style="78" customWidth="1"/>
  </cols>
  <sheetData>
    <row r="1" spans="1:7" ht="18">
      <c r="A1" s="212" t="s">
        <v>198</v>
      </c>
      <c r="B1" s="145"/>
      <c r="C1" s="145"/>
      <c r="D1" s="145"/>
      <c r="E1" s="145"/>
      <c r="F1" s="41"/>
      <c r="G1" s="42"/>
    </row>
    <row r="2" spans="1:7" ht="18">
      <c r="A2" s="212" t="s">
        <v>199</v>
      </c>
      <c r="B2" s="145"/>
      <c r="C2" s="145"/>
      <c r="D2" s="145"/>
      <c r="E2" s="145"/>
      <c r="F2" s="41"/>
      <c r="G2" s="42"/>
    </row>
    <row r="3" spans="1:7" s="81" customFormat="1" ht="27">
      <c r="A3" s="99" t="s">
        <v>120</v>
      </c>
      <c r="B3" s="146"/>
      <c r="C3" s="146"/>
      <c r="D3" s="146"/>
      <c r="E3" s="146"/>
      <c r="F3" s="44"/>
      <c r="G3" s="44"/>
    </row>
    <row r="4" spans="1:16" ht="32.25" customHeight="1">
      <c r="A4" s="100" t="s">
        <v>35</v>
      </c>
      <c r="B4" s="177" t="s">
        <v>26</v>
      </c>
      <c r="C4" s="101" t="s">
        <v>6</v>
      </c>
      <c r="D4" s="90" t="s">
        <v>127</v>
      </c>
      <c r="E4" s="353" t="s">
        <v>139</v>
      </c>
      <c r="F4" s="102"/>
      <c r="G4" s="83">
        <v>1</v>
      </c>
      <c r="H4" s="83">
        <v>2</v>
      </c>
      <c r="I4" s="83">
        <v>3</v>
      </c>
      <c r="J4" s="83">
        <v>4</v>
      </c>
      <c r="K4" s="83">
        <v>5</v>
      </c>
      <c r="L4" s="83" t="s">
        <v>28</v>
      </c>
      <c r="M4" s="353" t="s">
        <v>139</v>
      </c>
      <c r="N4" s="83" t="s">
        <v>29</v>
      </c>
      <c r="O4" s="92" t="s">
        <v>30</v>
      </c>
      <c r="P4" s="92" t="s">
        <v>289</v>
      </c>
    </row>
    <row r="5" spans="1:16" ht="31.5" customHeight="1">
      <c r="A5" s="436">
        <v>1</v>
      </c>
      <c r="B5" s="131" t="s">
        <v>143</v>
      </c>
      <c r="C5" s="143" t="s">
        <v>87</v>
      </c>
      <c r="D5" s="16">
        <v>283</v>
      </c>
      <c r="E5" s="16">
        <v>5</v>
      </c>
      <c r="F5" s="102">
        <v>1</v>
      </c>
      <c r="G5" s="103">
        <v>10</v>
      </c>
      <c r="H5" s="103">
        <v>10</v>
      </c>
      <c r="I5" s="103">
        <v>9</v>
      </c>
      <c r="J5" s="103">
        <v>8</v>
      </c>
      <c r="K5" s="103">
        <v>8</v>
      </c>
      <c r="L5" s="334">
        <f aca="true" t="shared" si="0" ref="L5:L20">SUM(G5:K5)</f>
        <v>45</v>
      </c>
      <c r="M5" s="103">
        <v>1</v>
      </c>
      <c r="N5" s="438">
        <f>SUM(L5:L6)</f>
        <v>93</v>
      </c>
      <c r="O5" s="436">
        <f>SUM(D5,N5)</f>
        <v>376</v>
      </c>
      <c r="P5" s="362"/>
    </row>
    <row r="6" spans="1:16" ht="31.5" customHeight="1">
      <c r="A6" s="437"/>
      <c r="F6" s="354">
        <v>2</v>
      </c>
      <c r="G6" s="355">
        <v>10</v>
      </c>
      <c r="H6" s="355">
        <v>10</v>
      </c>
      <c r="I6" s="355">
        <v>10</v>
      </c>
      <c r="J6" s="355">
        <v>9</v>
      </c>
      <c r="K6" s="355">
        <v>9</v>
      </c>
      <c r="L6" s="356">
        <f t="shared" si="0"/>
        <v>48</v>
      </c>
      <c r="M6" s="355">
        <v>1</v>
      </c>
      <c r="N6" s="439"/>
      <c r="O6" s="437"/>
      <c r="P6" s="363"/>
    </row>
    <row r="7" spans="1:16" ht="31.5" customHeight="1">
      <c r="A7" s="436">
        <v>2</v>
      </c>
      <c r="B7" s="144" t="s">
        <v>67</v>
      </c>
      <c r="C7" s="143" t="s">
        <v>89</v>
      </c>
      <c r="D7" s="16">
        <v>280</v>
      </c>
      <c r="E7" s="16">
        <v>4</v>
      </c>
      <c r="F7" s="102">
        <v>1</v>
      </c>
      <c r="G7" s="103">
        <v>10</v>
      </c>
      <c r="H7" s="103">
        <v>10</v>
      </c>
      <c r="I7" s="103">
        <v>10</v>
      </c>
      <c r="J7" s="103">
        <v>10</v>
      </c>
      <c r="K7" s="103">
        <v>9</v>
      </c>
      <c r="L7" s="334">
        <f t="shared" si="0"/>
        <v>49</v>
      </c>
      <c r="M7" s="103">
        <v>3</v>
      </c>
      <c r="N7" s="438">
        <f>SUM(L7:L8)</f>
        <v>92</v>
      </c>
      <c r="O7" s="436">
        <f>SUM(D7,N7)</f>
        <v>372</v>
      </c>
      <c r="P7" s="362"/>
    </row>
    <row r="8" spans="1:16" ht="31.5" customHeight="1">
      <c r="A8" s="436"/>
      <c r="F8" s="102">
        <v>2</v>
      </c>
      <c r="G8" s="103">
        <v>10</v>
      </c>
      <c r="H8" s="103">
        <v>9</v>
      </c>
      <c r="I8" s="103">
        <v>8</v>
      </c>
      <c r="J8" s="103">
        <v>8</v>
      </c>
      <c r="K8" s="103">
        <v>8</v>
      </c>
      <c r="L8" s="334">
        <f t="shared" si="0"/>
        <v>43</v>
      </c>
      <c r="M8" s="103"/>
      <c r="N8" s="438"/>
      <c r="O8" s="437"/>
      <c r="P8" s="363"/>
    </row>
    <row r="9" spans="1:16" ht="31.5" customHeight="1">
      <c r="A9" s="436">
        <v>5</v>
      </c>
      <c r="B9" s="302" t="s">
        <v>41</v>
      </c>
      <c r="C9" s="143" t="s">
        <v>86</v>
      </c>
      <c r="D9" s="16">
        <v>279</v>
      </c>
      <c r="E9" s="16">
        <v>7</v>
      </c>
      <c r="F9" s="102">
        <v>1</v>
      </c>
      <c r="G9" s="103">
        <v>10</v>
      </c>
      <c r="H9" s="103">
        <v>9</v>
      </c>
      <c r="I9" s="103">
        <v>9</v>
      </c>
      <c r="J9" s="103">
        <v>8</v>
      </c>
      <c r="K9" s="103">
        <v>8</v>
      </c>
      <c r="L9" s="334">
        <f aca="true" t="shared" si="1" ref="L9:L14">SUM(G9:K9)</f>
        <v>44</v>
      </c>
      <c r="M9" s="103"/>
      <c r="N9" s="438">
        <f>SUM(L9:L10)</f>
        <v>85</v>
      </c>
      <c r="O9" s="436">
        <f>SUM(D9,N9)</f>
        <v>364</v>
      </c>
      <c r="P9" s="362"/>
    </row>
    <row r="10" spans="1:16" ht="31.5" customHeight="1">
      <c r="A10" s="436"/>
      <c r="F10" s="102">
        <v>2</v>
      </c>
      <c r="G10" s="103">
        <v>9</v>
      </c>
      <c r="H10" s="103">
        <v>9</v>
      </c>
      <c r="I10" s="103">
        <v>8</v>
      </c>
      <c r="J10" s="103">
        <v>8</v>
      </c>
      <c r="K10" s="103">
        <v>7</v>
      </c>
      <c r="L10" s="334">
        <f t="shared" si="1"/>
        <v>41</v>
      </c>
      <c r="M10" s="103"/>
      <c r="N10" s="438"/>
      <c r="O10" s="437"/>
      <c r="P10" s="363"/>
    </row>
    <row r="11" spans="1:16" ht="31.5" customHeight="1">
      <c r="A11" s="436">
        <v>3</v>
      </c>
      <c r="B11" s="144" t="s">
        <v>97</v>
      </c>
      <c r="C11" s="143" t="s">
        <v>94</v>
      </c>
      <c r="D11" s="16">
        <v>278</v>
      </c>
      <c r="E11" s="16">
        <v>7</v>
      </c>
      <c r="F11" s="102">
        <v>1</v>
      </c>
      <c r="G11" s="103">
        <v>10</v>
      </c>
      <c r="H11" s="103">
        <v>10</v>
      </c>
      <c r="I11" s="103">
        <v>9</v>
      </c>
      <c r="J11" s="103">
        <v>9</v>
      </c>
      <c r="K11" s="103">
        <v>9</v>
      </c>
      <c r="L11" s="334">
        <f t="shared" si="1"/>
        <v>47</v>
      </c>
      <c r="M11" s="103">
        <v>1</v>
      </c>
      <c r="N11" s="438">
        <f>SUM(L11:L12)</f>
        <v>90</v>
      </c>
      <c r="O11" s="436">
        <f>SUM(D11,N11)</f>
        <v>368</v>
      </c>
      <c r="P11" s="362"/>
    </row>
    <row r="12" spans="1:16" ht="31.5" customHeight="1">
      <c r="A12" s="436"/>
      <c r="F12" s="102">
        <v>2</v>
      </c>
      <c r="G12" s="103">
        <v>10</v>
      </c>
      <c r="H12" s="103">
        <v>10</v>
      </c>
      <c r="I12" s="103">
        <v>9</v>
      </c>
      <c r="J12" s="103">
        <v>7</v>
      </c>
      <c r="K12" s="103">
        <v>7</v>
      </c>
      <c r="L12" s="334">
        <f t="shared" si="1"/>
        <v>43</v>
      </c>
      <c r="M12" s="103"/>
      <c r="N12" s="438"/>
      <c r="O12" s="437"/>
      <c r="P12" s="363"/>
    </row>
    <row r="13" spans="1:16" ht="31.5" customHeight="1">
      <c r="A13" s="436">
        <v>4</v>
      </c>
      <c r="B13" s="131" t="s">
        <v>173</v>
      </c>
      <c r="C13" s="143" t="s">
        <v>87</v>
      </c>
      <c r="D13" s="16">
        <v>277</v>
      </c>
      <c r="E13" s="16">
        <v>3</v>
      </c>
      <c r="F13" s="102">
        <v>1</v>
      </c>
      <c r="G13" s="103">
        <v>10</v>
      </c>
      <c r="H13" s="103">
        <v>10</v>
      </c>
      <c r="I13" s="103">
        <v>9</v>
      </c>
      <c r="J13" s="103">
        <v>9</v>
      </c>
      <c r="K13" s="103">
        <v>8</v>
      </c>
      <c r="L13" s="334">
        <f t="shared" si="1"/>
        <v>46</v>
      </c>
      <c r="M13" s="103"/>
      <c r="N13" s="438">
        <f>SUM(L13:L14)</f>
        <v>89</v>
      </c>
      <c r="O13" s="436">
        <f>SUM(D13,N13)</f>
        <v>366</v>
      </c>
      <c r="P13" s="362"/>
    </row>
    <row r="14" spans="1:16" ht="31.5" customHeight="1">
      <c r="A14" s="436"/>
      <c r="F14" s="102">
        <v>2</v>
      </c>
      <c r="G14" s="103">
        <v>10</v>
      </c>
      <c r="H14" s="103">
        <v>9</v>
      </c>
      <c r="I14" s="103">
        <v>9</v>
      </c>
      <c r="J14" s="103">
        <v>8</v>
      </c>
      <c r="K14" s="103">
        <v>7</v>
      </c>
      <c r="L14" s="334">
        <f t="shared" si="1"/>
        <v>43</v>
      </c>
      <c r="M14" s="103">
        <v>1</v>
      </c>
      <c r="N14" s="438"/>
      <c r="O14" s="437"/>
      <c r="P14" s="363"/>
    </row>
    <row r="15" spans="1:16" ht="31.5" customHeight="1">
      <c r="A15" s="436">
        <v>7</v>
      </c>
      <c r="B15" s="131" t="s">
        <v>95</v>
      </c>
      <c r="C15" s="143" t="s">
        <v>87</v>
      </c>
      <c r="D15" s="16">
        <v>272</v>
      </c>
      <c r="E15" s="16">
        <v>6</v>
      </c>
      <c r="F15" s="102">
        <v>1</v>
      </c>
      <c r="G15" s="103">
        <v>10</v>
      </c>
      <c r="H15" s="103">
        <v>9</v>
      </c>
      <c r="I15" s="103">
        <v>9</v>
      </c>
      <c r="J15" s="103">
        <v>8</v>
      </c>
      <c r="K15" s="103">
        <v>8</v>
      </c>
      <c r="L15" s="334">
        <f t="shared" si="0"/>
        <v>44</v>
      </c>
      <c r="M15" s="103"/>
      <c r="N15" s="438">
        <f>SUM(L15:L16)</f>
        <v>90</v>
      </c>
      <c r="O15" s="436">
        <f>SUM(D15,N15)</f>
        <v>362</v>
      </c>
      <c r="P15" s="362"/>
    </row>
    <row r="16" spans="1:16" ht="31.5" customHeight="1">
      <c r="A16" s="436"/>
      <c r="F16" s="102">
        <v>2</v>
      </c>
      <c r="G16" s="103">
        <v>10</v>
      </c>
      <c r="H16" s="103">
        <v>9</v>
      </c>
      <c r="I16" s="103">
        <v>9</v>
      </c>
      <c r="J16" s="103">
        <v>9</v>
      </c>
      <c r="K16" s="103">
        <v>9</v>
      </c>
      <c r="L16" s="334">
        <f t="shared" si="0"/>
        <v>46</v>
      </c>
      <c r="M16" s="103"/>
      <c r="N16" s="438"/>
      <c r="O16" s="437"/>
      <c r="P16" s="363"/>
    </row>
    <row r="17" spans="1:16" ht="31.5" customHeight="1">
      <c r="A17" s="436">
        <v>6</v>
      </c>
      <c r="B17" s="131" t="s">
        <v>237</v>
      </c>
      <c r="C17" s="143" t="s">
        <v>238</v>
      </c>
      <c r="D17" s="16">
        <v>272</v>
      </c>
      <c r="E17" s="16">
        <v>3</v>
      </c>
      <c r="F17" s="102">
        <v>1</v>
      </c>
      <c r="G17" s="103">
        <v>10</v>
      </c>
      <c r="H17" s="103">
        <v>10</v>
      </c>
      <c r="I17" s="103">
        <v>10</v>
      </c>
      <c r="J17" s="103">
        <v>10</v>
      </c>
      <c r="K17" s="103">
        <v>9</v>
      </c>
      <c r="L17" s="334">
        <f t="shared" si="0"/>
        <v>49</v>
      </c>
      <c r="M17" s="103">
        <v>3</v>
      </c>
      <c r="N17" s="438">
        <f>SUM(L17:L18)</f>
        <v>92</v>
      </c>
      <c r="O17" s="436">
        <f>SUM(D17,N17)</f>
        <v>364</v>
      </c>
      <c r="P17" s="362"/>
    </row>
    <row r="18" spans="1:16" ht="31.5" customHeight="1">
      <c r="A18" s="436"/>
      <c r="F18" s="102">
        <v>2</v>
      </c>
      <c r="G18" s="103">
        <v>10</v>
      </c>
      <c r="H18" s="103">
        <v>9</v>
      </c>
      <c r="I18" s="103">
        <v>8</v>
      </c>
      <c r="J18" s="103">
        <v>8</v>
      </c>
      <c r="K18" s="103">
        <v>8</v>
      </c>
      <c r="L18" s="334">
        <f t="shared" si="0"/>
        <v>43</v>
      </c>
      <c r="M18" s="103"/>
      <c r="N18" s="438"/>
      <c r="O18" s="437"/>
      <c r="P18" s="363"/>
    </row>
    <row r="19" spans="1:16" ht="31.5" customHeight="1">
      <c r="A19" s="436">
        <v>8</v>
      </c>
      <c r="B19" s="131" t="s">
        <v>255</v>
      </c>
      <c r="C19" s="143" t="s">
        <v>206</v>
      </c>
      <c r="D19" s="16">
        <v>272</v>
      </c>
      <c r="E19" s="16">
        <v>2</v>
      </c>
      <c r="F19" s="102">
        <v>1</v>
      </c>
      <c r="G19" s="103">
        <v>10</v>
      </c>
      <c r="H19" s="103">
        <v>10</v>
      </c>
      <c r="I19" s="103">
        <v>9</v>
      </c>
      <c r="J19" s="103">
        <v>8</v>
      </c>
      <c r="K19" s="103">
        <v>8</v>
      </c>
      <c r="L19" s="334">
        <f t="shared" si="0"/>
        <v>45</v>
      </c>
      <c r="M19" s="103"/>
      <c r="N19" s="438">
        <f>SUM(L19:L20)</f>
        <v>88</v>
      </c>
      <c r="O19" s="436">
        <f>SUM(D19,N19)</f>
        <v>360</v>
      </c>
      <c r="P19" s="362"/>
    </row>
    <row r="20" spans="1:16" ht="31.5" customHeight="1">
      <c r="A20" s="436"/>
      <c r="B20" s="257"/>
      <c r="C20" s="364"/>
      <c r="D20" s="364"/>
      <c r="E20" s="365"/>
      <c r="F20" s="102">
        <v>2</v>
      </c>
      <c r="G20" s="103">
        <v>10</v>
      </c>
      <c r="H20" s="103">
        <v>10</v>
      </c>
      <c r="I20" s="103">
        <v>8</v>
      </c>
      <c r="J20" s="103">
        <v>8</v>
      </c>
      <c r="K20" s="103">
        <v>7</v>
      </c>
      <c r="L20" s="334">
        <f t="shared" si="0"/>
        <v>43</v>
      </c>
      <c r="M20" s="103"/>
      <c r="N20" s="438"/>
      <c r="O20" s="436"/>
      <c r="P20" s="363"/>
    </row>
    <row r="21" spans="1:15" ht="24.75" customHeight="1">
      <c r="A21" s="87" t="s">
        <v>23</v>
      </c>
      <c r="B21" s="87"/>
      <c r="C21" s="88"/>
      <c r="D21" s="88"/>
      <c r="E21" s="88"/>
      <c r="F21" s="88"/>
      <c r="G21" s="88"/>
      <c r="H21" s="88"/>
      <c r="I21" s="89" t="s">
        <v>10</v>
      </c>
      <c r="J21" s="358"/>
      <c r="K21" s="358"/>
      <c r="L21" s="296"/>
      <c r="M21" s="358"/>
      <c r="N21" s="359"/>
      <c r="O21" s="357"/>
    </row>
    <row r="22" spans="1:9" ht="12.75">
      <c r="A22" s="87"/>
      <c r="B22" s="87"/>
      <c r="C22" s="88"/>
      <c r="D22" s="88"/>
      <c r="E22" s="88"/>
      <c r="F22" s="88"/>
      <c r="G22" s="88"/>
      <c r="H22" s="88"/>
      <c r="I22" s="89"/>
    </row>
    <row r="23" spans="1:9" ht="12.75">
      <c r="A23" s="361" t="s">
        <v>260</v>
      </c>
      <c r="B23" s="87"/>
      <c r="C23" s="88"/>
      <c r="D23" s="88"/>
      <c r="E23" s="88"/>
      <c r="F23" s="88"/>
      <c r="G23" s="88"/>
      <c r="H23" s="88"/>
      <c r="I23" s="89" t="s">
        <v>22</v>
      </c>
    </row>
  </sheetData>
  <sheetProtection/>
  <mergeCells count="24">
    <mergeCell ref="N19:N20"/>
    <mergeCell ref="A15:A16"/>
    <mergeCell ref="N11:N12"/>
    <mergeCell ref="O19:O20"/>
    <mergeCell ref="A19:A20"/>
    <mergeCell ref="N15:N16"/>
    <mergeCell ref="N13:N14"/>
    <mergeCell ref="O13:O14"/>
    <mergeCell ref="O11:O12"/>
    <mergeCell ref="A13:A14"/>
    <mergeCell ref="A11:A12"/>
    <mergeCell ref="N7:N8"/>
    <mergeCell ref="O7:O8"/>
    <mergeCell ref="O15:O16"/>
    <mergeCell ref="A17:A18"/>
    <mergeCell ref="N17:N18"/>
    <mergeCell ref="O17:O18"/>
    <mergeCell ref="A5:A6"/>
    <mergeCell ref="N9:N10"/>
    <mergeCell ref="O9:O10"/>
    <mergeCell ref="A7:A8"/>
    <mergeCell ref="O5:O6"/>
    <mergeCell ref="A9:A10"/>
    <mergeCell ref="N5:N6"/>
  </mergeCells>
  <printOptions/>
  <pageMargins left="0.31496062992125984" right="0.2362204724409449" top="0.16" bottom="0.19" header="0.23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P23"/>
  <sheetViews>
    <sheetView zoomScale="85" zoomScaleNormal="85" zoomScalePageLayoutView="0" workbookViewId="0" topLeftCell="A1">
      <selection activeCell="P14" sqref="P14"/>
    </sheetView>
  </sheetViews>
  <sheetFormatPr defaultColWidth="9.140625" defaultRowHeight="12.75"/>
  <cols>
    <col min="1" max="1" width="6.7109375" style="78" customWidth="1"/>
    <col min="2" max="2" width="22.140625" style="78" customWidth="1"/>
    <col min="3" max="3" width="18.421875" style="78" customWidth="1"/>
    <col min="4" max="4" width="7.7109375" style="78" customWidth="1"/>
    <col min="5" max="5" width="3.7109375" style="78" customWidth="1"/>
    <col min="6" max="6" width="3.421875" style="78" customWidth="1"/>
    <col min="7" max="11" width="7.421875" style="78" customWidth="1"/>
    <col min="12" max="12" width="8.28125" style="78" customWidth="1"/>
    <col min="13" max="13" width="4.57421875" style="78" customWidth="1"/>
    <col min="14" max="15" width="9.57421875" style="78" customWidth="1"/>
    <col min="16" max="16" width="18.00390625" style="78" customWidth="1"/>
    <col min="17" max="16384" width="9.140625" style="78" customWidth="1"/>
  </cols>
  <sheetData>
    <row r="1" spans="1:6" ht="18">
      <c r="A1" s="212" t="s">
        <v>198</v>
      </c>
      <c r="B1" s="145"/>
      <c r="C1" s="145"/>
      <c r="D1" s="145"/>
      <c r="E1" s="41"/>
      <c r="F1" s="42"/>
    </row>
    <row r="2" spans="1:6" ht="18">
      <c r="A2" s="212" t="s">
        <v>199</v>
      </c>
      <c r="B2" s="145"/>
      <c r="C2" s="145"/>
      <c r="D2" s="145"/>
      <c r="E2" s="41"/>
      <c r="F2" s="42"/>
    </row>
    <row r="3" spans="1:6" s="81" customFormat="1" ht="27">
      <c r="A3" s="99" t="s">
        <v>119</v>
      </c>
      <c r="B3" s="146"/>
      <c r="C3" s="146"/>
      <c r="D3" s="146"/>
      <c r="E3" s="44"/>
      <c r="F3" s="44"/>
    </row>
    <row r="4" spans="1:16" ht="32.25" customHeight="1">
      <c r="A4" s="100" t="s">
        <v>35</v>
      </c>
      <c r="B4" s="177" t="s">
        <v>26</v>
      </c>
      <c r="C4" s="101" t="s">
        <v>6</v>
      </c>
      <c r="D4" s="90" t="s">
        <v>127</v>
      </c>
      <c r="E4" s="353" t="s">
        <v>139</v>
      </c>
      <c r="F4" s="102"/>
      <c r="G4" s="83">
        <v>1</v>
      </c>
      <c r="H4" s="83">
        <v>2</v>
      </c>
      <c r="I4" s="83">
        <v>3</v>
      </c>
      <c r="J4" s="83">
        <v>4</v>
      </c>
      <c r="K4" s="83">
        <v>5</v>
      </c>
      <c r="L4" s="83" t="s">
        <v>28</v>
      </c>
      <c r="M4" s="353" t="s">
        <v>139</v>
      </c>
      <c r="N4" s="83" t="s">
        <v>29</v>
      </c>
      <c r="O4" s="92" t="s">
        <v>30</v>
      </c>
      <c r="P4" s="92" t="s">
        <v>289</v>
      </c>
    </row>
    <row r="5" spans="1:16" ht="27.75" customHeight="1">
      <c r="A5" s="436">
        <v>1</v>
      </c>
      <c r="B5" s="131" t="s">
        <v>60</v>
      </c>
      <c r="C5" s="143" t="s">
        <v>90</v>
      </c>
      <c r="D5" s="16">
        <v>277</v>
      </c>
      <c r="E5" s="16">
        <v>4</v>
      </c>
      <c r="F5" s="102">
        <v>1</v>
      </c>
      <c r="G5" s="103">
        <v>10</v>
      </c>
      <c r="H5" s="103">
        <v>9</v>
      </c>
      <c r="I5" s="103">
        <v>9</v>
      </c>
      <c r="J5" s="103">
        <v>9</v>
      </c>
      <c r="K5" s="103">
        <v>8</v>
      </c>
      <c r="L5" s="334">
        <f aca="true" t="shared" si="0" ref="L5:L20">SUM(G5:K5)</f>
        <v>45</v>
      </c>
      <c r="M5" s="103"/>
      <c r="N5" s="438">
        <f>SUM(L5:L6)</f>
        <v>91</v>
      </c>
      <c r="O5" s="436">
        <f>SUM(D5,N5)</f>
        <v>368</v>
      </c>
      <c r="P5" s="362"/>
    </row>
    <row r="6" spans="1:16" ht="27.75" customHeight="1">
      <c r="A6" s="437"/>
      <c r="F6" s="354">
        <v>2</v>
      </c>
      <c r="G6" s="355">
        <v>10</v>
      </c>
      <c r="H6" s="355">
        <v>10</v>
      </c>
      <c r="I6" s="355">
        <v>9</v>
      </c>
      <c r="J6" s="355">
        <v>9</v>
      </c>
      <c r="K6" s="355">
        <v>8</v>
      </c>
      <c r="L6" s="356">
        <f t="shared" si="0"/>
        <v>46</v>
      </c>
      <c r="M6" s="355">
        <v>1</v>
      </c>
      <c r="N6" s="439"/>
      <c r="O6" s="437"/>
      <c r="P6" s="363"/>
    </row>
    <row r="7" spans="1:16" ht="27.75" customHeight="1">
      <c r="A7" s="436">
        <v>2</v>
      </c>
      <c r="B7" s="131" t="s">
        <v>51</v>
      </c>
      <c r="C7" s="143" t="s">
        <v>87</v>
      </c>
      <c r="D7" s="16">
        <v>274</v>
      </c>
      <c r="E7" s="16">
        <v>2</v>
      </c>
      <c r="F7" s="102">
        <v>1</v>
      </c>
      <c r="G7" s="103">
        <v>10</v>
      </c>
      <c r="H7" s="103">
        <v>10</v>
      </c>
      <c r="I7" s="103">
        <v>9</v>
      </c>
      <c r="J7" s="103">
        <v>8</v>
      </c>
      <c r="K7" s="103">
        <v>8</v>
      </c>
      <c r="L7" s="334">
        <f t="shared" si="0"/>
        <v>45</v>
      </c>
      <c r="M7" s="103"/>
      <c r="N7" s="438">
        <f>SUM(L7:L8)</f>
        <v>92</v>
      </c>
      <c r="O7" s="436">
        <f>SUM(D7,N7)</f>
        <v>366</v>
      </c>
      <c r="P7" s="362"/>
    </row>
    <row r="8" spans="1:16" ht="27.75" customHeight="1">
      <c r="A8" s="436"/>
      <c r="F8" s="102">
        <v>2</v>
      </c>
      <c r="G8" s="103">
        <v>10</v>
      </c>
      <c r="H8" s="103">
        <v>10</v>
      </c>
      <c r="I8" s="103">
        <v>9</v>
      </c>
      <c r="J8" s="103">
        <v>9</v>
      </c>
      <c r="K8" s="103">
        <v>9</v>
      </c>
      <c r="L8" s="334">
        <f t="shared" si="0"/>
        <v>47</v>
      </c>
      <c r="M8" s="103">
        <v>1</v>
      </c>
      <c r="N8" s="438"/>
      <c r="O8" s="437"/>
      <c r="P8" s="363"/>
    </row>
    <row r="9" spans="1:16" ht="27.75" customHeight="1">
      <c r="A9" s="436">
        <v>3</v>
      </c>
      <c r="B9" s="144" t="s">
        <v>71</v>
      </c>
      <c r="C9" s="143" t="s">
        <v>89</v>
      </c>
      <c r="D9" s="16">
        <v>273</v>
      </c>
      <c r="E9" s="16">
        <v>4</v>
      </c>
      <c r="F9" s="102">
        <v>1</v>
      </c>
      <c r="G9" s="103">
        <v>9</v>
      </c>
      <c r="H9" s="103">
        <v>9</v>
      </c>
      <c r="I9" s="103">
        <v>8</v>
      </c>
      <c r="J9" s="103">
        <v>8</v>
      </c>
      <c r="K9" s="103">
        <v>8</v>
      </c>
      <c r="L9" s="334">
        <f aca="true" t="shared" si="1" ref="L9:L14">SUM(G9:K9)</f>
        <v>42</v>
      </c>
      <c r="M9" s="103"/>
      <c r="N9" s="438">
        <f>SUM(L9:L10)</f>
        <v>87</v>
      </c>
      <c r="O9" s="436">
        <f>SUM(D9,N9)</f>
        <v>360</v>
      </c>
      <c r="P9" s="362"/>
    </row>
    <row r="10" spans="1:16" ht="27.75" customHeight="1">
      <c r="A10" s="436"/>
      <c r="F10" s="102">
        <v>2</v>
      </c>
      <c r="G10" s="103">
        <v>10</v>
      </c>
      <c r="H10" s="103">
        <v>9</v>
      </c>
      <c r="I10" s="103">
        <v>9</v>
      </c>
      <c r="J10" s="103">
        <v>9</v>
      </c>
      <c r="K10" s="103">
        <v>8</v>
      </c>
      <c r="L10" s="334">
        <f t="shared" si="1"/>
        <v>45</v>
      </c>
      <c r="M10" s="103">
        <v>1</v>
      </c>
      <c r="N10" s="438"/>
      <c r="O10" s="437"/>
      <c r="P10" s="363"/>
    </row>
    <row r="11" spans="1:16" ht="27.75" customHeight="1">
      <c r="A11" s="436">
        <v>4</v>
      </c>
      <c r="B11" s="131" t="s">
        <v>130</v>
      </c>
      <c r="C11" s="143" t="s">
        <v>206</v>
      </c>
      <c r="D11" s="16">
        <v>268</v>
      </c>
      <c r="E11" s="16">
        <v>4</v>
      </c>
      <c r="F11" s="102">
        <v>1</v>
      </c>
      <c r="G11" s="103">
        <v>10</v>
      </c>
      <c r="H11" s="103">
        <v>9</v>
      </c>
      <c r="I11" s="103">
        <v>9</v>
      </c>
      <c r="J11" s="103">
        <v>8</v>
      </c>
      <c r="K11" s="103">
        <v>8</v>
      </c>
      <c r="L11" s="334">
        <f t="shared" si="1"/>
        <v>44</v>
      </c>
      <c r="M11" s="103"/>
      <c r="N11" s="438">
        <f>SUM(L11:L12)</f>
        <v>89</v>
      </c>
      <c r="O11" s="436">
        <f>SUM(D11,N11)</f>
        <v>357</v>
      </c>
      <c r="P11" s="362"/>
    </row>
    <row r="12" spans="1:16" ht="27.75" customHeight="1">
      <c r="A12" s="436"/>
      <c r="F12" s="102">
        <v>2</v>
      </c>
      <c r="G12" s="103">
        <v>10</v>
      </c>
      <c r="H12" s="103">
        <v>9</v>
      </c>
      <c r="I12" s="103">
        <v>9</v>
      </c>
      <c r="J12" s="103">
        <v>9</v>
      </c>
      <c r="K12" s="103">
        <v>8</v>
      </c>
      <c r="L12" s="334">
        <f t="shared" si="1"/>
        <v>45</v>
      </c>
      <c r="M12" s="103"/>
      <c r="N12" s="438"/>
      <c r="O12" s="437"/>
      <c r="P12" s="363"/>
    </row>
    <row r="13" spans="1:16" ht="27.75" customHeight="1">
      <c r="A13" s="436">
        <v>5</v>
      </c>
      <c r="B13" s="144" t="s">
        <v>78</v>
      </c>
      <c r="C13" s="143" t="s">
        <v>89</v>
      </c>
      <c r="D13" s="16">
        <v>267</v>
      </c>
      <c r="E13" s="16">
        <v>1</v>
      </c>
      <c r="F13" s="102">
        <v>1</v>
      </c>
      <c r="G13" s="103">
        <v>9</v>
      </c>
      <c r="H13" s="103">
        <v>9</v>
      </c>
      <c r="I13" s="103">
        <v>9</v>
      </c>
      <c r="J13" s="103">
        <v>8</v>
      </c>
      <c r="K13" s="103">
        <v>8</v>
      </c>
      <c r="L13" s="334">
        <f t="shared" si="1"/>
        <v>43</v>
      </c>
      <c r="M13" s="103"/>
      <c r="N13" s="438">
        <f>SUM(L13:L14)</f>
        <v>87</v>
      </c>
      <c r="O13" s="436">
        <f>SUM(D13,N13)</f>
        <v>354</v>
      </c>
      <c r="P13" s="362"/>
    </row>
    <row r="14" spans="1:16" ht="27.75" customHeight="1">
      <c r="A14" s="436"/>
      <c r="F14" s="102">
        <v>2</v>
      </c>
      <c r="G14" s="103">
        <v>10</v>
      </c>
      <c r="H14" s="103">
        <v>10</v>
      </c>
      <c r="I14" s="103">
        <v>9</v>
      </c>
      <c r="J14" s="103">
        <v>8</v>
      </c>
      <c r="K14" s="103">
        <v>7</v>
      </c>
      <c r="L14" s="334">
        <f t="shared" si="1"/>
        <v>44</v>
      </c>
      <c r="M14" s="103">
        <v>1</v>
      </c>
      <c r="N14" s="438"/>
      <c r="O14" s="437"/>
      <c r="P14" s="363"/>
    </row>
    <row r="15" spans="1:16" ht="27.75" customHeight="1">
      <c r="A15" s="436">
        <v>6</v>
      </c>
      <c r="B15" s="131" t="s">
        <v>249</v>
      </c>
      <c r="C15" s="143" t="s">
        <v>87</v>
      </c>
      <c r="D15" s="16">
        <v>262</v>
      </c>
      <c r="E15" s="16">
        <v>1</v>
      </c>
      <c r="F15" s="102">
        <v>1</v>
      </c>
      <c r="G15" s="103">
        <v>10</v>
      </c>
      <c r="H15" s="103">
        <v>10</v>
      </c>
      <c r="I15" s="103">
        <v>10</v>
      </c>
      <c r="J15" s="103">
        <v>8</v>
      </c>
      <c r="K15" s="103">
        <v>6</v>
      </c>
      <c r="L15" s="334">
        <f t="shared" si="0"/>
        <v>44</v>
      </c>
      <c r="M15" s="103">
        <v>2</v>
      </c>
      <c r="N15" s="438">
        <f>SUM(L15:L16)</f>
        <v>88</v>
      </c>
      <c r="O15" s="436">
        <f>SUM(D15,N15)</f>
        <v>350</v>
      </c>
      <c r="P15" s="362"/>
    </row>
    <row r="16" spans="1:16" ht="27.75" customHeight="1">
      <c r="A16" s="436"/>
      <c r="F16" s="102">
        <v>2</v>
      </c>
      <c r="G16" s="103">
        <v>10</v>
      </c>
      <c r="H16" s="103">
        <v>9</v>
      </c>
      <c r="I16" s="103">
        <v>9</v>
      </c>
      <c r="J16" s="103">
        <v>9</v>
      </c>
      <c r="K16" s="103">
        <v>7</v>
      </c>
      <c r="L16" s="334">
        <f t="shared" si="0"/>
        <v>44</v>
      </c>
      <c r="M16" s="103">
        <v>1</v>
      </c>
      <c r="N16" s="438"/>
      <c r="O16" s="437"/>
      <c r="P16" s="363"/>
    </row>
    <row r="17" spans="1:16" ht="27.75" customHeight="1">
      <c r="A17" s="436">
        <v>7</v>
      </c>
      <c r="B17" s="131" t="s">
        <v>169</v>
      </c>
      <c r="C17" s="143" t="s">
        <v>87</v>
      </c>
      <c r="D17" s="16">
        <v>258</v>
      </c>
      <c r="E17" s="16">
        <v>1</v>
      </c>
      <c r="F17" s="102">
        <v>1</v>
      </c>
      <c r="G17" s="103">
        <v>9</v>
      </c>
      <c r="H17" s="103">
        <v>9</v>
      </c>
      <c r="I17" s="103">
        <v>8</v>
      </c>
      <c r="J17" s="103">
        <v>8</v>
      </c>
      <c r="K17" s="103">
        <v>7</v>
      </c>
      <c r="L17" s="334">
        <f t="shared" si="0"/>
        <v>41</v>
      </c>
      <c r="M17" s="103"/>
      <c r="N17" s="438">
        <f>SUM(L17:L18)</f>
        <v>81</v>
      </c>
      <c r="O17" s="436">
        <f>SUM(D17,N17)</f>
        <v>339</v>
      </c>
      <c r="P17" s="362"/>
    </row>
    <row r="18" spans="1:16" ht="27.75" customHeight="1">
      <c r="A18" s="436"/>
      <c r="F18" s="102">
        <v>2</v>
      </c>
      <c r="G18" s="103">
        <v>10</v>
      </c>
      <c r="H18" s="103">
        <v>8</v>
      </c>
      <c r="I18" s="103">
        <v>8</v>
      </c>
      <c r="J18" s="103">
        <v>7</v>
      </c>
      <c r="K18" s="103">
        <v>7</v>
      </c>
      <c r="L18" s="334">
        <f t="shared" si="0"/>
        <v>40</v>
      </c>
      <c r="M18" s="103"/>
      <c r="N18" s="438"/>
      <c r="O18" s="437"/>
      <c r="P18" s="363"/>
    </row>
    <row r="19" spans="1:16" ht="27.75" customHeight="1">
      <c r="A19" s="436">
        <v>8</v>
      </c>
      <c r="B19" s="131" t="s">
        <v>214</v>
      </c>
      <c r="C19" s="143" t="s">
        <v>87</v>
      </c>
      <c r="D19" s="16">
        <v>254</v>
      </c>
      <c r="E19" s="16">
        <v>2</v>
      </c>
      <c r="F19" s="102">
        <v>1</v>
      </c>
      <c r="G19" s="103"/>
      <c r="H19" s="103"/>
      <c r="I19" s="103"/>
      <c r="J19" s="103"/>
      <c r="K19" s="103"/>
      <c r="L19" s="334">
        <f t="shared" si="0"/>
        <v>0</v>
      </c>
      <c r="M19" s="103"/>
      <c r="N19" s="438">
        <f>SUM(L19:L20)</f>
        <v>0</v>
      </c>
      <c r="O19" s="436">
        <f>SUM(D19,N19)</f>
        <v>254</v>
      </c>
      <c r="P19" s="362"/>
    </row>
    <row r="20" spans="1:16" ht="27.75" customHeight="1">
      <c r="A20" s="436"/>
      <c r="B20" s="257"/>
      <c r="C20" s="364"/>
      <c r="D20" s="364"/>
      <c r="E20" s="365"/>
      <c r="F20" s="102">
        <v>2</v>
      </c>
      <c r="G20" s="103"/>
      <c r="H20" s="103"/>
      <c r="I20" s="103"/>
      <c r="J20" s="103"/>
      <c r="K20" s="103"/>
      <c r="L20" s="334">
        <f t="shared" si="0"/>
        <v>0</v>
      </c>
      <c r="M20" s="103"/>
      <c r="N20" s="438"/>
      <c r="O20" s="436"/>
      <c r="P20" s="363"/>
    </row>
    <row r="21" spans="1:15" ht="18.75">
      <c r="A21" s="87" t="s">
        <v>23</v>
      </c>
      <c r="B21" s="87"/>
      <c r="C21" s="88"/>
      <c r="D21" s="88"/>
      <c r="E21" s="88"/>
      <c r="F21" s="88"/>
      <c r="G21" s="88"/>
      <c r="H21" s="88"/>
      <c r="I21" s="89" t="s">
        <v>10</v>
      </c>
      <c r="J21" s="358"/>
      <c r="K21" s="358"/>
      <c r="L21" s="296"/>
      <c r="M21" s="358"/>
      <c r="N21" s="359"/>
      <c r="O21" s="357"/>
    </row>
    <row r="22" spans="1:9" ht="12.75">
      <c r="A22" s="87"/>
      <c r="B22" s="87"/>
      <c r="C22" s="88"/>
      <c r="D22" s="88"/>
      <c r="E22" s="88"/>
      <c r="F22" s="88"/>
      <c r="G22" s="88"/>
      <c r="H22" s="88"/>
      <c r="I22" s="89"/>
    </row>
    <row r="23" spans="1:9" ht="12.75">
      <c r="A23" s="361" t="s">
        <v>260</v>
      </c>
      <c r="B23" s="87"/>
      <c r="C23" s="88"/>
      <c r="D23" s="88"/>
      <c r="E23" s="88"/>
      <c r="F23" s="88"/>
      <c r="G23" s="88"/>
      <c r="H23" s="88"/>
      <c r="I23" s="89" t="s">
        <v>22</v>
      </c>
    </row>
  </sheetData>
  <sheetProtection/>
  <mergeCells count="24">
    <mergeCell ref="A17:A18"/>
    <mergeCell ref="N17:N18"/>
    <mergeCell ref="O17:O18"/>
    <mergeCell ref="A19:A20"/>
    <mergeCell ref="N19:N20"/>
    <mergeCell ref="O19:O20"/>
    <mergeCell ref="A15:A16"/>
    <mergeCell ref="N15:N16"/>
    <mergeCell ref="O15:O16"/>
    <mergeCell ref="N5:N6"/>
    <mergeCell ref="O5:O6"/>
    <mergeCell ref="A7:A8"/>
    <mergeCell ref="N7:N8"/>
    <mergeCell ref="O7:O8"/>
    <mergeCell ref="A13:A14"/>
    <mergeCell ref="A5:A6"/>
    <mergeCell ref="N13:N14"/>
    <mergeCell ref="O13:O14"/>
    <mergeCell ref="A9:A10"/>
    <mergeCell ref="N9:N10"/>
    <mergeCell ref="O9:O10"/>
    <mergeCell ref="A11:A12"/>
    <mergeCell ref="N11:N12"/>
    <mergeCell ref="O11:O12"/>
  </mergeCells>
  <printOptions/>
  <pageMargins left="0.31496062992125984" right="0.3937007874015748" top="0.2755905511811024" bottom="0.2755905511811024" header="0.2755905511811024" footer="0.275590551181102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P149"/>
  <sheetViews>
    <sheetView zoomScale="85" zoomScaleNormal="85" zoomScalePageLayoutView="0" workbookViewId="0" topLeftCell="A121">
      <selection activeCell="B130" sqref="B130:I145"/>
    </sheetView>
  </sheetViews>
  <sheetFormatPr defaultColWidth="9.140625" defaultRowHeight="12.75"/>
  <cols>
    <col min="1" max="1" width="6.140625" style="170" customWidth="1"/>
    <col min="2" max="2" width="25.140625" style="153" customWidth="1"/>
    <col min="3" max="3" width="19.8515625" style="154" customWidth="1"/>
    <col min="4" max="4" width="7.28125" style="322" customWidth="1"/>
    <col min="5" max="5" width="7.8515625" style="6" customWidth="1"/>
    <col min="6" max="7" width="7.8515625" style="4" customWidth="1"/>
    <col min="8" max="8" width="9.57421875" style="1" bestFit="1" customWidth="1"/>
    <col min="9" max="9" width="6.00390625" style="6" customWidth="1"/>
    <col min="10" max="10" width="8.28125" style="4" customWidth="1"/>
    <col min="11" max="11" width="7.140625" style="1" customWidth="1"/>
    <col min="12" max="12" width="7.421875" style="1" customWidth="1"/>
    <col min="13" max="13" width="7.00390625" style="1" customWidth="1"/>
    <col min="14" max="15" width="9.140625" style="4" customWidth="1"/>
    <col min="16" max="16" width="17.421875" style="4" bestFit="1" customWidth="1"/>
    <col min="17" max="16384" width="9.140625" style="4" customWidth="1"/>
  </cols>
  <sheetData>
    <row r="1" spans="1:13" ht="18">
      <c r="A1" s="212" t="s">
        <v>198</v>
      </c>
      <c r="K1" s="4"/>
      <c r="L1" s="4"/>
      <c r="M1" s="142"/>
    </row>
    <row r="2" spans="1:13" ht="18">
      <c r="A2" s="212" t="s">
        <v>199</v>
      </c>
      <c r="K2" s="4"/>
      <c r="L2" s="4"/>
      <c r="M2" s="142"/>
    </row>
    <row r="3" spans="1:13" s="30" customFormat="1" ht="15.75">
      <c r="A3" s="192" t="s">
        <v>118</v>
      </c>
      <c r="B3" s="155"/>
      <c r="C3" s="156"/>
      <c r="D3" s="323"/>
      <c r="E3" s="29"/>
      <c r="H3" s="28"/>
      <c r="I3" s="258"/>
      <c r="M3" s="162" t="s">
        <v>34</v>
      </c>
    </row>
    <row r="4" spans="1:13" s="30" customFormat="1" ht="38.25" customHeight="1">
      <c r="A4" s="193" t="s">
        <v>9</v>
      </c>
      <c r="B4" s="157" t="s">
        <v>16</v>
      </c>
      <c r="C4" s="157" t="s">
        <v>17</v>
      </c>
      <c r="D4" s="68" t="s">
        <v>105</v>
      </c>
      <c r="E4" s="24" t="s">
        <v>18</v>
      </c>
      <c r="F4" s="24" t="s">
        <v>19</v>
      </c>
      <c r="G4" s="24" t="s">
        <v>20</v>
      </c>
      <c r="H4" s="25" t="s">
        <v>5</v>
      </c>
      <c r="I4" s="25" t="s">
        <v>112</v>
      </c>
      <c r="J4" s="26" t="s">
        <v>33</v>
      </c>
      <c r="K4" s="27" t="s">
        <v>39</v>
      </c>
      <c r="L4" s="27" t="s">
        <v>40</v>
      </c>
      <c r="M4" s="24" t="s">
        <v>11</v>
      </c>
    </row>
    <row r="5" spans="1:13" ht="17.25" customHeight="1">
      <c r="A5" s="372">
        <v>1</v>
      </c>
      <c r="B5" s="312" t="s">
        <v>44</v>
      </c>
      <c r="C5" s="310" t="s">
        <v>87</v>
      </c>
      <c r="D5" s="311">
        <v>1974</v>
      </c>
      <c r="E5" s="338">
        <v>51</v>
      </c>
      <c r="F5" s="338">
        <v>64</v>
      </c>
      <c r="G5" s="338">
        <v>59</v>
      </c>
      <c r="H5" s="330">
        <f aca="true" t="shared" si="0" ref="H5:H36">SUM(E5:G5)</f>
        <v>174</v>
      </c>
      <c r="I5" s="330">
        <v>2</v>
      </c>
      <c r="J5" s="351" t="str">
        <f aca="true" t="shared" si="1" ref="J5:J36">IF(H5&gt;=175,"SM",IF(H5&gt;=170,"smk",IF(H5&gt;=165,"1.kl.",IF(H5&gt;=140,"2.kl.",IF(H5&gt;=135,"3.kl","")))))</f>
        <v>smk</v>
      </c>
      <c r="K5" s="330">
        <v>120</v>
      </c>
      <c r="L5" s="330">
        <f aca="true" t="shared" si="2" ref="L5:L12">SUM(K5,H5)</f>
        <v>294</v>
      </c>
      <c r="M5" s="330">
        <v>3.5</v>
      </c>
    </row>
    <row r="6" spans="1:13" ht="17.25" customHeight="1">
      <c r="A6" s="372">
        <v>2</v>
      </c>
      <c r="B6" s="312" t="s">
        <v>143</v>
      </c>
      <c r="C6" s="310" t="s">
        <v>87</v>
      </c>
      <c r="D6" s="311">
        <v>1967</v>
      </c>
      <c r="E6" s="334">
        <v>56</v>
      </c>
      <c r="F6" s="334">
        <v>66</v>
      </c>
      <c r="G6" s="334">
        <v>56</v>
      </c>
      <c r="H6" s="330">
        <f t="shared" si="0"/>
        <v>178</v>
      </c>
      <c r="I6" s="330">
        <v>2</v>
      </c>
      <c r="J6" s="351" t="str">
        <f t="shared" si="1"/>
        <v>SM</v>
      </c>
      <c r="K6" s="330">
        <v>116</v>
      </c>
      <c r="L6" s="330">
        <f t="shared" si="2"/>
        <v>294</v>
      </c>
      <c r="M6" s="330">
        <v>2.5</v>
      </c>
    </row>
    <row r="7" spans="1:13" ht="17.25" customHeight="1">
      <c r="A7" s="372">
        <v>3</v>
      </c>
      <c r="B7" s="313" t="s">
        <v>97</v>
      </c>
      <c r="C7" s="310" t="s">
        <v>94</v>
      </c>
      <c r="D7" s="314">
        <v>1965</v>
      </c>
      <c r="E7" s="339">
        <v>51</v>
      </c>
      <c r="F7" s="339">
        <v>64</v>
      </c>
      <c r="G7" s="339">
        <v>59</v>
      </c>
      <c r="H7" s="330">
        <f t="shared" si="0"/>
        <v>174</v>
      </c>
      <c r="I7" s="340">
        <v>1</v>
      </c>
      <c r="J7" s="351" t="str">
        <f t="shared" si="1"/>
        <v>smk</v>
      </c>
      <c r="K7" s="340">
        <v>115</v>
      </c>
      <c r="L7" s="330">
        <f t="shared" si="2"/>
        <v>289</v>
      </c>
      <c r="M7" s="330">
        <v>1.5</v>
      </c>
    </row>
    <row r="8" spans="1:13" ht="17.25" customHeight="1">
      <c r="A8" s="372">
        <v>4</v>
      </c>
      <c r="B8" s="313" t="s">
        <v>75</v>
      </c>
      <c r="C8" s="310" t="s">
        <v>89</v>
      </c>
      <c r="D8" s="311">
        <v>1967</v>
      </c>
      <c r="E8" s="329">
        <v>51</v>
      </c>
      <c r="F8" s="329">
        <v>65</v>
      </c>
      <c r="G8" s="329">
        <v>59</v>
      </c>
      <c r="H8" s="330">
        <f t="shared" si="0"/>
        <v>175</v>
      </c>
      <c r="I8" s="330">
        <v>1</v>
      </c>
      <c r="J8" s="351" t="str">
        <f t="shared" si="1"/>
        <v>SM</v>
      </c>
      <c r="K8" s="330">
        <v>109</v>
      </c>
      <c r="L8" s="330">
        <f t="shared" si="2"/>
        <v>284</v>
      </c>
      <c r="M8" s="330">
        <v>0.5</v>
      </c>
    </row>
    <row r="9" spans="1:13" ht="17.25" customHeight="1">
      <c r="A9" s="372">
        <v>5</v>
      </c>
      <c r="B9" s="312" t="s">
        <v>163</v>
      </c>
      <c r="C9" s="310" t="s">
        <v>87</v>
      </c>
      <c r="D9" s="311">
        <v>1992</v>
      </c>
      <c r="E9" s="339">
        <v>52</v>
      </c>
      <c r="F9" s="339">
        <v>62</v>
      </c>
      <c r="G9" s="339">
        <v>57</v>
      </c>
      <c r="H9" s="330">
        <f t="shared" si="0"/>
        <v>171</v>
      </c>
      <c r="I9" s="340">
        <v>1</v>
      </c>
      <c r="J9" s="351" t="str">
        <f t="shared" si="1"/>
        <v>smk</v>
      </c>
      <c r="K9" s="340">
        <v>105</v>
      </c>
      <c r="L9" s="330">
        <f t="shared" si="2"/>
        <v>276</v>
      </c>
      <c r="M9" s="330">
        <v>0.5</v>
      </c>
    </row>
    <row r="10" spans="1:13" ht="17.25" customHeight="1">
      <c r="A10" s="372">
        <v>6</v>
      </c>
      <c r="B10" s="312" t="s">
        <v>188</v>
      </c>
      <c r="C10" s="310" t="s">
        <v>59</v>
      </c>
      <c r="D10" s="311">
        <v>1968</v>
      </c>
      <c r="E10" s="332">
        <v>55</v>
      </c>
      <c r="F10" s="332">
        <v>55</v>
      </c>
      <c r="G10" s="333">
        <v>61</v>
      </c>
      <c r="H10" s="330">
        <f t="shared" si="0"/>
        <v>171</v>
      </c>
      <c r="I10" s="330">
        <v>2</v>
      </c>
      <c r="J10" s="351" t="str">
        <f t="shared" si="1"/>
        <v>smk</v>
      </c>
      <c r="K10" s="330">
        <v>101</v>
      </c>
      <c r="L10" s="330">
        <f t="shared" si="2"/>
        <v>272</v>
      </c>
      <c r="M10" s="330">
        <v>0.5</v>
      </c>
    </row>
    <row r="11" spans="1:13" ht="17.25" customHeight="1">
      <c r="A11" s="372">
        <v>7</v>
      </c>
      <c r="B11" s="312" t="s">
        <v>52</v>
      </c>
      <c r="C11" s="310" t="s">
        <v>87</v>
      </c>
      <c r="D11" s="311">
        <v>1988</v>
      </c>
      <c r="E11" s="338">
        <v>57</v>
      </c>
      <c r="F11" s="338">
        <v>60</v>
      </c>
      <c r="G11" s="338">
        <v>57</v>
      </c>
      <c r="H11" s="330">
        <f t="shared" si="0"/>
        <v>174</v>
      </c>
      <c r="I11" s="330">
        <v>2</v>
      </c>
      <c r="J11" s="351" t="str">
        <f t="shared" si="1"/>
        <v>smk</v>
      </c>
      <c r="K11" s="330">
        <v>56</v>
      </c>
      <c r="L11" s="330">
        <f t="shared" si="2"/>
        <v>230</v>
      </c>
      <c r="M11" s="330">
        <v>0.5</v>
      </c>
    </row>
    <row r="12" spans="1:13" ht="17.25" customHeight="1">
      <c r="A12" s="372">
        <v>8</v>
      </c>
      <c r="B12" s="313" t="s">
        <v>246</v>
      </c>
      <c r="C12" s="310" t="s">
        <v>245</v>
      </c>
      <c r="D12" s="314">
        <v>1963</v>
      </c>
      <c r="E12" s="339">
        <v>55</v>
      </c>
      <c r="F12" s="339">
        <v>53</v>
      </c>
      <c r="G12" s="339">
        <v>60</v>
      </c>
      <c r="H12" s="330">
        <f t="shared" si="0"/>
        <v>168</v>
      </c>
      <c r="I12" s="340">
        <v>1</v>
      </c>
      <c r="J12" s="351" t="str">
        <f t="shared" si="1"/>
        <v>1.kl.</v>
      </c>
      <c r="K12" s="340"/>
      <c r="L12" s="330">
        <f t="shared" si="2"/>
        <v>168</v>
      </c>
      <c r="M12" s="330">
        <v>0.5</v>
      </c>
    </row>
    <row r="13" spans="1:13" ht="17.25" customHeight="1">
      <c r="A13" s="70">
        <v>9</v>
      </c>
      <c r="B13" s="315" t="s">
        <v>236</v>
      </c>
      <c r="C13" s="310" t="s">
        <v>222</v>
      </c>
      <c r="D13" s="316">
        <v>1976</v>
      </c>
      <c r="E13" s="334">
        <v>53</v>
      </c>
      <c r="F13" s="334">
        <v>59</v>
      </c>
      <c r="G13" s="334">
        <v>51</v>
      </c>
      <c r="H13" s="330">
        <f t="shared" si="0"/>
        <v>163</v>
      </c>
      <c r="I13" s="330">
        <v>1</v>
      </c>
      <c r="J13" s="351" t="str">
        <f t="shared" si="1"/>
        <v>2.kl.</v>
      </c>
      <c r="K13" s="3"/>
      <c r="L13" s="3"/>
      <c r="M13" s="330">
        <v>0.5</v>
      </c>
    </row>
    <row r="14" spans="1:13" ht="17.25" customHeight="1">
      <c r="A14" s="327">
        <v>10</v>
      </c>
      <c r="B14" s="313" t="s">
        <v>129</v>
      </c>
      <c r="C14" s="310" t="s">
        <v>89</v>
      </c>
      <c r="D14" s="311">
        <v>1971</v>
      </c>
      <c r="E14" s="339">
        <v>56</v>
      </c>
      <c r="F14" s="339">
        <v>55</v>
      </c>
      <c r="G14" s="339">
        <v>52</v>
      </c>
      <c r="H14" s="330">
        <f t="shared" si="0"/>
        <v>163</v>
      </c>
      <c r="I14" s="340"/>
      <c r="J14" s="351" t="str">
        <f t="shared" si="1"/>
        <v>2.kl.</v>
      </c>
      <c r="K14" s="340"/>
      <c r="L14" s="340"/>
      <c r="M14" s="330">
        <v>0.5</v>
      </c>
    </row>
    <row r="15" spans="1:13" ht="17.25" customHeight="1">
      <c r="A15" s="70">
        <v>11</v>
      </c>
      <c r="B15" s="312" t="s">
        <v>256</v>
      </c>
      <c r="C15" s="310" t="s">
        <v>87</v>
      </c>
      <c r="D15" s="311">
        <v>1977</v>
      </c>
      <c r="E15" s="339">
        <v>53</v>
      </c>
      <c r="F15" s="339">
        <v>57</v>
      </c>
      <c r="G15" s="339">
        <v>52</v>
      </c>
      <c r="H15" s="330">
        <f t="shared" si="0"/>
        <v>162</v>
      </c>
      <c r="I15" s="340">
        <v>3</v>
      </c>
      <c r="J15" s="351" t="str">
        <f t="shared" si="1"/>
        <v>2.kl.</v>
      </c>
      <c r="K15" s="340"/>
      <c r="L15" s="340"/>
      <c r="M15" s="330">
        <v>0.5</v>
      </c>
    </row>
    <row r="16" spans="1:13" ht="17.25" customHeight="1">
      <c r="A16" s="327">
        <v>12</v>
      </c>
      <c r="B16" s="320" t="s">
        <v>228</v>
      </c>
      <c r="C16" s="321" t="s">
        <v>59</v>
      </c>
      <c r="D16" s="311">
        <v>1980</v>
      </c>
      <c r="E16" s="334">
        <v>51</v>
      </c>
      <c r="F16" s="334">
        <v>65</v>
      </c>
      <c r="G16" s="334">
        <v>46</v>
      </c>
      <c r="H16" s="330">
        <f t="shared" si="0"/>
        <v>162</v>
      </c>
      <c r="I16" s="330">
        <v>3</v>
      </c>
      <c r="J16" s="351" t="str">
        <f t="shared" si="1"/>
        <v>2.kl.</v>
      </c>
      <c r="K16" s="330"/>
      <c r="L16" s="330"/>
      <c r="M16" s="330">
        <v>0.5</v>
      </c>
    </row>
    <row r="17" spans="1:13" ht="17.25" customHeight="1">
      <c r="A17" s="70">
        <v>13</v>
      </c>
      <c r="B17" s="346" t="s">
        <v>91</v>
      </c>
      <c r="C17" s="321" t="s">
        <v>94</v>
      </c>
      <c r="D17" s="316">
        <v>1975</v>
      </c>
      <c r="E17" s="335">
        <v>49</v>
      </c>
      <c r="F17" s="335">
        <v>60</v>
      </c>
      <c r="G17" s="335">
        <v>53</v>
      </c>
      <c r="H17" s="330">
        <f t="shared" si="0"/>
        <v>162</v>
      </c>
      <c r="I17" s="330"/>
      <c r="J17" s="351" t="str">
        <f t="shared" si="1"/>
        <v>2.kl.</v>
      </c>
      <c r="K17" s="331"/>
      <c r="L17" s="330"/>
      <c r="M17" s="330">
        <v>0.5</v>
      </c>
    </row>
    <row r="18" spans="1:13" ht="17.25" customHeight="1">
      <c r="A18" s="327">
        <v>14</v>
      </c>
      <c r="B18" s="343" t="s">
        <v>242</v>
      </c>
      <c r="C18" s="321" t="s">
        <v>89</v>
      </c>
      <c r="D18" s="311">
        <v>1977</v>
      </c>
      <c r="E18" s="334">
        <v>49</v>
      </c>
      <c r="F18" s="334">
        <v>55</v>
      </c>
      <c r="G18" s="334">
        <v>57</v>
      </c>
      <c r="H18" s="330">
        <f t="shared" si="0"/>
        <v>161</v>
      </c>
      <c r="I18" s="330"/>
      <c r="J18" s="351" t="str">
        <f t="shared" si="1"/>
        <v>2.kl.</v>
      </c>
      <c r="K18" s="330"/>
      <c r="L18" s="330"/>
      <c r="M18" s="330">
        <v>0.5</v>
      </c>
    </row>
    <row r="19" spans="1:13" ht="17.25" customHeight="1">
      <c r="A19" s="70">
        <v>15</v>
      </c>
      <c r="B19" s="320" t="s">
        <v>162</v>
      </c>
      <c r="C19" s="321" t="s">
        <v>87</v>
      </c>
      <c r="D19" s="311">
        <v>1989</v>
      </c>
      <c r="E19" s="339">
        <v>42</v>
      </c>
      <c r="F19" s="339">
        <v>60</v>
      </c>
      <c r="G19" s="339">
        <v>56</v>
      </c>
      <c r="H19" s="340">
        <f t="shared" si="0"/>
        <v>158</v>
      </c>
      <c r="I19" s="340"/>
      <c r="J19" s="351" t="str">
        <f t="shared" si="1"/>
        <v>2.kl.</v>
      </c>
      <c r="K19" s="340"/>
      <c r="L19" s="340"/>
      <c r="M19" s="330">
        <v>0.5</v>
      </c>
    </row>
    <row r="20" spans="1:13" ht="17.25" customHeight="1">
      <c r="A20" s="327">
        <v>16</v>
      </c>
      <c r="B20" s="320" t="s">
        <v>96</v>
      </c>
      <c r="C20" s="321" t="s">
        <v>87</v>
      </c>
      <c r="D20" s="311">
        <v>1987</v>
      </c>
      <c r="E20" s="332">
        <v>46</v>
      </c>
      <c r="F20" s="332">
        <v>59</v>
      </c>
      <c r="G20" s="333">
        <v>48</v>
      </c>
      <c r="H20" s="330">
        <f t="shared" si="0"/>
        <v>153</v>
      </c>
      <c r="I20" s="330">
        <v>2</v>
      </c>
      <c r="J20" s="351" t="str">
        <f t="shared" si="1"/>
        <v>2.kl.</v>
      </c>
      <c r="K20" s="3"/>
      <c r="L20" s="3"/>
      <c r="M20" s="330">
        <v>0.5</v>
      </c>
    </row>
    <row r="21" spans="1:13" ht="17.25" customHeight="1">
      <c r="A21" s="70">
        <v>17</v>
      </c>
      <c r="B21" s="320" t="s">
        <v>255</v>
      </c>
      <c r="C21" s="321" t="s">
        <v>206</v>
      </c>
      <c r="D21" s="311">
        <v>1973</v>
      </c>
      <c r="E21" s="339">
        <v>49</v>
      </c>
      <c r="F21" s="339">
        <v>53</v>
      </c>
      <c r="G21" s="339">
        <v>51</v>
      </c>
      <c r="H21" s="330">
        <f t="shared" si="0"/>
        <v>153</v>
      </c>
      <c r="I21" s="340">
        <v>1</v>
      </c>
      <c r="J21" s="351" t="str">
        <f t="shared" si="1"/>
        <v>2.kl.</v>
      </c>
      <c r="K21" s="340"/>
      <c r="L21" s="340"/>
      <c r="M21" s="330">
        <v>0.5</v>
      </c>
    </row>
    <row r="22" spans="1:13" ht="17.25" customHeight="1">
      <c r="A22" s="327">
        <v>18</v>
      </c>
      <c r="B22" s="320" t="s">
        <v>203</v>
      </c>
      <c r="C22" s="321" t="s">
        <v>204</v>
      </c>
      <c r="D22" s="311">
        <v>1964</v>
      </c>
      <c r="E22" s="329">
        <v>47</v>
      </c>
      <c r="F22" s="329">
        <v>54</v>
      </c>
      <c r="G22" s="329">
        <v>52</v>
      </c>
      <c r="H22" s="330">
        <f t="shared" si="0"/>
        <v>153</v>
      </c>
      <c r="I22" s="330"/>
      <c r="J22" s="351" t="str">
        <f t="shared" si="1"/>
        <v>2.kl.</v>
      </c>
      <c r="K22" s="330"/>
      <c r="L22" s="330"/>
      <c r="M22" s="330">
        <v>0.5</v>
      </c>
    </row>
    <row r="23" spans="1:13" ht="17.25" customHeight="1">
      <c r="A23" s="70">
        <v>19</v>
      </c>
      <c r="B23" s="343" t="s">
        <v>98</v>
      </c>
      <c r="C23" s="321" t="s">
        <v>94</v>
      </c>
      <c r="D23" s="314">
        <v>1987</v>
      </c>
      <c r="E23" s="338">
        <v>46</v>
      </c>
      <c r="F23" s="338">
        <v>54</v>
      </c>
      <c r="G23" s="338">
        <v>52</v>
      </c>
      <c r="H23" s="330">
        <f t="shared" si="0"/>
        <v>152</v>
      </c>
      <c r="I23" s="330">
        <v>1</v>
      </c>
      <c r="J23" s="351" t="str">
        <f t="shared" si="1"/>
        <v>2.kl.</v>
      </c>
      <c r="K23" s="330"/>
      <c r="L23" s="330"/>
      <c r="M23" s="330">
        <v>0.5</v>
      </c>
    </row>
    <row r="24" spans="1:13" ht="17.25" customHeight="1">
      <c r="A24" s="327">
        <v>20</v>
      </c>
      <c r="B24" s="315" t="s">
        <v>187</v>
      </c>
      <c r="C24" s="310" t="s">
        <v>222</v>
      </c>
      <c r="D24" s="316">
        <v>1987</v>
      </c>
      <c r="E24" s="332">
        <v>52</v>
      </c>
      <c r="F24" s="332">
        <v>49</v>
      </c>
      <c r="G24" s="333">
        <v>51</v>
      </c>
      <c r="H24" s="330">
        <f t="shared" si="0"/>
        <v>152</v>
      </c>
      <c r="I24" s="330">
        <v>1</v>
      </c>
      <c r="J24" s="351" t="str">
        <f t="shared" si="1"/>
        <v>2.kl.</v>
      </c>
      <c r="K24" s="3"/>
      <c r="L24" s="3"/>
      <c r="M24" s="330">
        <v>0.5</v>
      </c>
    </row>
    <row r="25" spans="1:13" ht="17.25" customHeight="1">
      <c r="A25" s="70">
        <v>21</v>
      </c>
      <c r="B25" s="319" t="s">
        <v>196</v>
      </c>
      <c r="C25" s="310" t="s">
        <v>86</v>
      </c>
      <c r="D25" s="316">
        <v>1977</v>
      </c>
      <c r="E25" s="334">
        <v>37</v>
      </c>
      <c r="F25" s="334">
        <v>59</v>
      </c>
      <c r="G25" s="334">
        <v>55</v>
      </c>
      <c r="H25" s="330">
        <f t="shared" si="0"/>
        <v>151</v>
      </c>
      <c r="I25" s="330">
        <v>1</v>
      </c>
      <c r="J25" s="351" t="str">
        <f t="shared" si="1"/>
        <v>2.kl.</v>
      </c>
      <c r="K25" s="330"/>
      <c r="L25" s="330"/>
      <c r="M25" s="330">
        <v>0.5</v>
      </c>
    </row>
    <row r="26" spans="1:13" ht="17.25" customHeight="1">
      <c r="A26" s="327">
        <v>22</v>
      </c>
      <c r="B26" s="312" t="s">
        <v>102</v>
      </c>
      <c r="C26" s="310" t="s">
        <v>89</v>
      </c>
      <c r="D26" s="311">
        <v>1982</v>
      </c>
      <c r="E26" s="332">
        <v>42</v>
      </c>
      <c r="F26" s="332">
        <v>50</v>
      </c>
      <c r="G26" s="333">
        <v>59</v>
      </c>
      <c r="H26" s="330">
        <f t="shared" si="0"/>
        <v>151</v>
      </c>
      <c r="I26" s="330"/>
      <c r="J26" s="351" t="str">
        <f t="shared" si="1"/>
        <v>2.kl.</v>
      </c>
      <c r="K26" s="330"/>
      <c r="L26" s="330"/>
      <c r="M26" s="330">
        <v>0.5</v>
      </c>
    </row>
    <row r="27" spans="1:13" ht="17.25" customHeight="1">
      <c r="A27" s="70">
        <v>23</v>
      </c>
      <c r="B27" s="312" t="s">
        <v>179</v>
      </c>
      <c r="C27" s="310" t="s">
        <v>59</v>
      </c>
      <c r="D27" s="311">
        <v>1959</v>
      </c>
      <c r="E27" s="329">
        <v>38</v>
      </c>
      <c r="F27" s="329">
        <v>58</v>
      </c>
      <c r="G27" s="329">
        <v>55</v>
      </c>
      <c r="H27" s="330">
        <f t="shared" si="0"/>
        <v>151</v>
      </c>
      <c r="I27" s="330"/>
      <c r="J27" s="351" t="str">
        <f t="shared" si="1"/>
        <v>2.kl.</v>
      </c>
      <c r="K27" s="330"/>
      <c r="L27" s="330"/>
      <c r="M27" s="330">
        <v>0.5</v>
      </c>
    </row>
    <row r="28" spans="1:13" ht="17.25" customHeight="1">
      <c r="A28" s="327">
        <v>24</v>
      </c>
      <c r="B28" s="313" t="s">
        <v>100</v>
      </c>
      <c r="C28" s="310" t="s">
        <v>94</v>
      </c>
      <c r="D28" s="314">
        <v>1976</v>
      </c>
      <c r="E28" s="339">
        <v>49</v>
      </c>
      <c r="F28" s="339">
        <v>47</v>
      </c>
      <c r="G28" s="339">
        <v>54</v>
      </c>
      <c r="H28" s="330">
        <f t="shared" si="0"/>
        <v>150</v>
      </c>
      <c r="I28" s="340"/>
      <c r="J28" s="351" t="str">
        <f t="shared" si="1"/>
        <v>2.kl.</v>
      </c>
      <c r="K28" s="340"/>
      <c r="L28" s="340"/>
      <c r="M28" s="330">
        <v>0.5</v>
      </c>
    </row>
    <row r="29" spans="1:13" ht="17.25" customHeight="1">
      <c r="A29" s="70">
        <v>25</v>
      </c>
      <c r="B29" s="312" t="s">
        <v>231</v>
      </c>
      <c r="C29" s="310" t="s">
        <v>59</v>
      </c>
      <c r="D29" s="311">
        <v>1990</v>
      </c>
      <c r="E29" s="332">
        <v>47</v>
      </c>
      <c r="F29" s="332">
        <v>57</v>
      </c>
      <c r="G29" s="333">
        <v>45</v>
      </c>
      <c r="H29" s="330">
        <f t="shared" si="0"/>
        <v>149</v>
      </c>
      <c r="I29" s="330">
        <v>2</v>
      </c>
      <c r="J29" s="351" t="str">
        <f t="shared" si="1"/>
        <v>2.kl.</v>
      </c>
      <c r="K29" s="330"/>
      <c r="L29" s="330"/>
      <c r="M29" s="330">
        <v>0.5</v>
      </c>
    </row>
    <row r="30" spans="1:13" ht="17.25" customHeight="1">
      <c r="A30" s="327">
        <v>26</v>
      </c>
      <c r="B30" s="131" t="s">
        <v>232</v>
      </c>
      <c r="C30" s="143" t="s">
        <v>59</v>
      </c>
      <c r="D30" s="297">
        <v>1983</v>
      </c>
      <c r="E30" s="334">
        <v>40</v>
      </c>
      <c r="F30" s="334">
        <v>51</v>
      </c>
      <c r="G30" s="334">
        <v>57</v>
      </c>
      <c r="H30" s="330">
        <f t="shared" si="0"/>
        <v>148</v>
      </c>
      <c r="I30" s="330">
        <v>2</v>
      </c>
      <c r="J30" s="351" t="str">
        <f t="shared" si="1"/>
        <v>2.kl.</v>
      </c>
      <c r="K30" s="330"/>
      <c r="L30" s="330"/>
      <c r="M30" s="330">
        <v>0.5</v>
      </c>
    </row>
    <row r="31" spans="1:13" ht="17.25" customHeight="1">
      <c r="A31" s="70">
        <v>27</v>
      </c>
      <c r="B31" s="392" t="s">
        <v>95</v>
      </c>
      <c r="C31" s="310" t="s">
        <v>87</v>
      </c>
      <c r="D31" s="311">
        <v>1988</v>
      </c>
      <c r="E31" s="339">
        <v>46</v>
      </c>
      <c r="F31" s="339">
        <v>47</v>
      </c>
      <c r="G31" s="339">
        <v>55</v>
      </c>
      <c r="H31" s="330">
        <f t="shared" si="0"/>
        <v>148</v>
      </c>
      <c r="I31" s="340">
        <v>1</v>
      </c>
      <c r="J31" s="351" t="str">
        <f t="shared" si="1"/>
        <v>2.kl.</v>
      </c>
      <c r="K31" s="340"/>
      <c r="L31" s="340"/>
      <c r="M31" s="330">
        <v>0.5</v>
      </c>
    </row>
    <row r="32" spans="1:13" ht="17.25" customHeight="1">
      <c r="A32" s="327">
        <v>28</v>
      </c>
      <c r="B32" s="312" t="s">
        <v>48</v>
      </c>
      <c r="C32" s="310" t="s">
        <v>94</v>
      </c>
      <c r="D32" s="311">
        <v>1961</v>
      </c>
      <c r="E32" s="328">
        <v>40</v>
      </c>
      <c r="F32" s="328">
        <v>53</v>
      </c>
      <c r="G32" s="329">
        <v>53</v>
      </c>
      <c r="H32" s="330">
        <f t="shared" si="0"/>
        <v>146</v>
      </c>
      <c r="I32" s="330"/>
      <c r="J32" s="351" t="str">
        <f t="shared" si="1"/>
        <v>2.kl.</v>
      </c>
      <c r="K32" s="330"/>
      <c r="L32" s="330"/>
      <c r="M32" s="330">
        <v>0.5</v>
      </c>
    </row>
    <row r="33" spans="1:13" ht="17.25" customHeight="1">
      <c r="A33" s="70">
        <v>29</v>
      </c>
      <c r="B33" s="312" t="s">
        <v>68</v>
      </c>
      <c r="C33" s="310" t="s">
        <v>219</v>
      </c>
      <c r="D33" s="311">
        <v>1971</v>
      </c>
      <c r="E33" s="332">
        <v>49</v>
      </c>
      <c r="F33" s="332">
        <v>57</v>
      </c>
      <c r="G33" s="333">
        <v>39</v>
      </c>
      <c r="H33" s="330">
        <f t="shared" si="0"/>
        <v>145</v>
      </c>
      <c r="I33" s="330"/>
      <c r="J33" s="351" t="str">
        <f t="shared" si="1"/>
        <v>2.kl.</v>
      </c>
      <c r="K33" s="330"/>
      <c r="L33" s="330"/>
      <c r="M33" s="330">
        <v>0.5</v>
      </c>
    </row>
    <row r="34" spans="1:13" ht="17.25" customHeight="1">
      <c r="A34" s="327">
        <v>30</v>
      </c>
      <c r="B34" s="312" t="s">
        <v>93</v>
      </c>
      <c r="C34" s="310" t="s">
        <v>59</v>
      </c>
      <c r="D34" s="311">
        <v>1974</v>
      </c>
      <c r="E34" s="328">
        <v>45</v>
      </c>
      <c r="F34" s="328">
        <v>50</v>
      </c>
      <c r="G34" s="329">
        <v>48</v>
      </c>
      <c r="H34" s="330">
        <f t="shared" si="0"/>
        <v>143</v>
      </c>
      <c r="I34" s="330"/>
      <c r="J34" s="351" t="str">
        <f t="shared" si="1"/>
        <v>2.kl.</v>
      </c>
      <c r="K34" s="330"/>
      <c r="L34" s="330"/>
      <c r="M34" s="330">
        <v>0.5</v>
      </c>
    </row>
    <row r="35" spans="1:13" ht="17.25" customHeight="1">
      <c r="A35" s="70">
        <v>31</v>
      </c>
      <c r="B35" s="312" t="s">
        <v>173</v>
      </c>
      <c r="C35" s="310" t="s">
        <v>87</v>
      </c>
      <c r="D35" s="311">
        <v>1985</v>
      </c>
      <c r="E35" s="339">
        <v>49</v>
      </c>
      <c r="F35" s="339">
        <v>58</v>
      </c>
      <c r="G35" s="339">
        <v>36</v>
      </c>
      <c r="H35" s="330">
        <f t="shared" si="0"/>
        <v>143</v>
      </c>
      <c r="I35" s="340"/>
      <c r="J35" s="351" t="str">
        <f t="shared" si="1"/>
        <v>2.kl.</v>
      </c>
      <c r="K35" s="340"/>
      <c r="L35" s="340"/>
      <c r="M35" s="330">
        <v>0.5</v>
      </c>
    </row>
    <row r="36" spans="1:13" ht="17.25" customHeight="1">
      <c r="A36" s="327">
        <v>32</v>
      </c>
      <c r="B36" s="312" t="s">
        <v>92</v>
      </c>
      <c r="C36" s="310" t="s">
        <v>59</v>
      </c>
      <c r="D36" s="311">
        <v>1975</v>
      </c>
      <c r="E36" s="328">
        <v>41</v>
      </c>
      <c r="F36" s="328">
        <v>48</v>
      </c>
      <c r="G36" s="329">
        <v>53</v>
      </c>
      <c r="H36" s="330">
        <f t="shared" si="0"/>
        <v>142</v>
      </c>
      <c r="I36" s="330"/>
      <c r="J36" s="351" t="str">
        <f t="shared" si="1"/>
        <v>2.kl.</v>
      </c>
      <c r="K36" s="330"/>
      <c r="L36" s="330"/>
      <c r="M36" s="330">
        <v>0.5</v>
      </c>
    </row>
    <row r="37" spans="1:13" ht="17.25" customHeight="1">
      <c r="A37" s="70">
        <v>33</v>
      </c>
      <c r="B37" s="315" t="s">
        <v>212</v>
      </c>
      <c r="C37" s="310" t="s">
        <v>202</v>
      </c>
      <c r="D37" s="316">
        <v>1975</v>
      </c>
      <c r="E37" s="328">
        <v>47</v>
      </c>
      <c r="F37" s="328">
        <v>50</v>
      </c>
      <c r="G37" s="329">
        <v>45</v>
      </c>
      <c r="H37" s="330">
        <f aca="true" t="shared" si="3" ref="H37:H68">SUM(E37:G37)</f>
        <v>142</v>
      </c>
      <c r="I37" s="330"/>
      <c r="J37" s="351" t="str">
        <f aca="true" t="shared" si="4" ref="J37:J68">IF(H37&gt;=175,"SM",IF(H37&gt;=170,"smk",IF(H37&gt;=165,"1.kl.",IF(H37&gt;=140,"2.kl.",IF(H37&gt;=135,"3.kl","")))))</f>
        <v>2.kl.</v>
      </c>
      <c r="K37" s="330"/>
      <c r="L37" s="330"/>
      <c r="M37" s="330">
        <v>0.5</v>
      </c>
    </row>
    <row r="38" spans="1:13" ht="17.25" customHeight="1">
      <c r="A38" s="327">
        <v>34</v>
      </c>
      <c r="B38" s="317" t="s">
        <v>73</v>
      </c>
      <c r="C38" s="310" t="s">
        <v>94</v>
      </c>
      <c r="D38" s="318">
        <v>1972</v>
      </c>
      <c r="E38" s="332">
        <v>42</v>
      </c>
      <c r="F38" s="332">
        <v>54</v>
      </c>
      <c r="G38" s="333">
        <v>45</v>
      </c>
      <c r="H38" s="330">
        <f t="shared" si="3"/>
        <v>141</v>
      </c>
      <c r="I38" s="330">
        <v>1</v>
      </c>
      <c r="J38" s="351" t="str">
        <f t="shared" si="4"/>
        <v>2.kl.</v>
      </c>
      <c r="K38" s="330"/>
      <c r="L38" s="330"/>
      <c r="M38" s="330">
        <v>0.5</v>
      </c>
    </row>
    <row r="39" spans="1:13" ht="17.25" customHeight="1">
      <c r="A39" s="70">
        <v>35</v>
      </c>
      <c r="B39" s="312" t="s">
        <v>237</v>
      </c>
      <c r="C39" s="310" t="s">
        <v>238</v>
      </c>
      <c r="D39" s="311">
        <v>1977</v>
      </c>
      <c r="E39" s="332">
        <v>50</v>
      </c>
      <c r="F39" s="332">
        <v>50</v>
      </c>
      <c r="G39" s="333">
        <v>41</v>
      </c>
      <c r="H39" s="330">
        <f t="shared" si="3"/>
        <v>141</v>
      </c>
      <c r="I39" s="330">
        <v>1</v>
      </c>
      <c r="J39" s="351" t="str">
        <f t="shared" si="4"/>
        <v>2.kl.</v>
      </c>
      <c r="K39" s="330"/>
      <c r="L39" s="330"/>
      <c r="M39" s="330">
        <v>0.5</v>
      </c>
    </row>
    <row r="40" spans="1:13" ht="17.25" customHeight="1">
      <c r="A40" s="327">
        <v>36</v>
      </c>
      <c r="B40" s="312" t="s">
        <v>167</v>
      </c>
      <c r="C40" s="310" t="s">
        <v>87</v>
      </c>
      <c r="D40" s="311">
        <v>1973</v>
      </c>
      <c r="E40" s="339">
        <v>47</v>
      </c>
      <c r="F40" s="339">
        <v>46</v>
      </c>
      <c r="G40" s="339">
        <v>48</v>
      </c>
      <c r="H40" s="330">
        <f t="shared" si="3"/>
        <v>141</v>
      </c>
      <c r="I40" s="340"/>
      <c r="J40" s="351" t="str">
        <f t="shared" si="4"/>
        <v>2.kl.</v>
      </c>
      <c r="K40" s="340"/>
      <c r="L40" s="340"/>
      <c r="M40" s="330">
        <v>0.5</v>
      </c>
    </row>
    <row r="41" spans="1:13" ht="17.25" customHeight="1">
      <c r="A41" s="70">
        <v>37</v>
      </c>
      <c r="B41" s="313" t="s">
        <v>183</v>
      </c>
      <c r="C41" s="310" t="s">
        <v>94</v>
      </c>
      <c r="D41" s="314">
        <v>1994</v>
      </c>
      <c r="E41" s="328">
        <v>39</v>
      </c>
      <c r="F41" s="328">
        <v>52</v>
      </c>
      <c r="G41" s="328">
        <v>49</v>
      </c>
      <c r="H41" s="330">
        <f t="shared" si="3"/>
        <v>140</v>
      </c>
      <c r="I41" s="330"/>
      <c r="J41" s="351" t="str">
        <f t="shared" si="4"/>
        <v>2.kl.</v>
      </c>
      <c r="K41" s="330"/>
      <c r="L41" s="330"/>
      <c r="M41" s="330">
        <v>0.5</v>
      </c>
    </row>
    <row r="42" spans="1:13" ht="17.25" customHeight="1">
      <c r="A42" s="327">
        <v>38</v>
      </c>
      <c r="B42" s="312" t="s">
        <v>160</v>
      </c>
      <c r="C42" s="310" t="s">
        <v>87</v>
      </c>
      <c r="D42" s="311">
        <v>1985</v>
      </c>
      <c r="E42" s="332">
        <v>49</v>
      </c>
      <c r="F42" s="332">
        <v>51</v>
      </c>
      <c r="G42" s="333">
        <v>39</v>
      </c>
      <c r="H42" s="330">
        <f t="shared" si="3"/>
        <v>139</v>
      </c>
      <c r="I42" s="330">
        <v>1</v>
      </c>
      <c r="J42" s="351" t="str">
        <f t="shared" si="4"/>
        <v>3.kl</v>
      </c>
      <c r="K42" s="330"/>
      <c r="L42" s="330"/>
      <c r="M42" s="330">
        <v>0.5</v>
      </c>
    </row>
    <row r="43" spans="1:13" ht="17.25" customHeight="1">
      <c r="A43" s="70">
        <v>39</v>
      </c>
      <c r="B43" s="319" t="s">
        <v>207</v>
      </c>
      <c r="C43" s="310" t="s">
        <v>94</v>
      </c>
      <c r="D43" s="316">
        <v>1984</v>
      </c>
      <c r="E43" s="328">
        <v>46</v>
      </c>
      <c r="F43" s="328">
        <v>48</v>
      </c>
      <c r="G43" s="328">
        <v>44</v>
      </c>
      <c r="H43" s="330">
        <f t="shared" si="3"/>
        <v>138</v>
      </c>
      <c r="I43" s="330">
        <v>2</v>
      </c>
      <c r="J43" s="351" t="str">
        <f t="shared" si="4"/>
        <v>3.kl</v>
      </c>
      <c r="K43" s="331"/>
      <c r="L43" s="330"/>
      <c r="M43" s="330">
        <v>0.5</v>
      </c>
    </row>
    <row r="44" spans="1:13" ht="17.25" customHeight="1">
      <c r="A44" s="327">
        <v>40</v>
      </c>
      <c r="B44" s="312" t="s">
        <v>77</v>
      </c>
      <c r="C44" s="310" t="s">
        <v>87</v>
      </c>
      <c r="D44" s="311">
        <v>1970</v>
      </c>
      <c r="E44" s="338">
        <v>49</v>
      </c>
      <c r="F44" s="338">
        <v>59</v>
      </c>
      <c r="G44" s="338">
        <v>30</v>
      </c>
      <c r="H44" s="330">
        <f t="shared" si="3"/>
        <v>138</v>
      </c>
      <c r="I44" s="330"/>
      <c r="J44" s="351" t="str">
        <f t="shared" si="4"/>
        <v>3.kl</v>
      </c>
      <c r="K44" s="330"/>
      <c r="L44" s="330"/>
      <c r="M44" s="330">
        <v>0.5</v>
      </c>
    </row>
    <row r="45" spans="1:13" ht="17.25" customHeight="1">
      <c r="A45" s="70">
        <v>41</v>
      </c>
      <c r="B45" s="313" t="s">
        <v>254</v>
      </c>
      <c r="C45" s="310" t="s">
        <v>94</v>
      </c>
      <c r="D45" s="314">
        <v>1968</v>
      </c>
      <c r="E45" s="339">
        <v>55</v>
      </c>
      <c r="F45" s="339">
        <v>32</v>
      </c>
      <c r="G45" s="339">
        <v>50</v>
      </c>
      <c r="H45" s="330">
        <f t="shared" si="3"/>
        <v>137</v>
      </c>
      <c r="I45" s="340"/>
      <c r="J45" s="351" t="str">
        <f t="shared" si="4"/>
        <v>3.kl</v>
      </c>
      <c r="K45" s="340"/>
      <c r="L45" s="340"/>
      <c r="M45" s="330">
        <v>0.5</v>
      </c>
    </row>
    <row r="46" spans="1:13" ht="17.25" customHeight="1">
      <c r="A46" s="327">
        <v>42</v>
      </c>
      <c r="B46" s="312" t="s">
        <v>154</v>
      </c>
      <c r="C46" s="310" t="s">
        <v>87</v>
      </c>
      <c r="D46" s="311">
        <v>1990</v>
      </c>
      <c r="E46" s="334">
        <v>47</v>
      </c>
      <c r="F46" s="334">
        <v>48</v>
      </c>
      <c r="G46" s="334">
        <v>42</v>
      </c>
      <c r="H46" s="330">
        <f t="shared" si="3"/>
        <v>137</v>
      </c>
      <c r="I46" s="330"/>
      <c r="J46" s="351" t="str">
        <f t="shared" si="4"/>
        <v>3.kl</v>
      </c>
      <c r="K46" s="330"/>
      <c r="L46" s="330"/>
      <c r="M46" s="330">
        <v>0.5</v>
      </c>
    </row>
    <row r="47" spans="1:13" ht="17.25" customHeight="1">
      <c r="A47" s="70">
        <v>43</v>
      </c>
      <c r="B47" s="319" t="s">
        <v>83</v>
      </c>
      <c r="C47" s="310" t="s">
        <v>86</v>
      </c>
      <c r="D47" s="316">
        <v>1984</v>
      </c>
      <c r="E47" s="328">
        <v>45</v>
      </c>
      <c r="F47" s="328">
        <v>46</v>
      </c>
      <c r="G47" s="328">
        <v>45</v>
      </c>
      <c r="H47" s="330">
        <f t="shared" si="3"/>
        <v>136</v>
      </c>
      <c r="I47" s="330"/>
      <c r="J47" s="351" t="str">
        <f t="shared" si="4"/>
        <v>3.kl</v>
      </c>
      <c r="K47" s="3"/>
      <c r="L47" s="3"/>
      <c r="M47" s="330">
        <v>0.5</v>
      </c>
    </row>
    <row r="48" spans="1:13" ht="17.25" customHeight="1">
      <c r="A48" s="327">
        <v>44</v>
      </c>
      <c r="B48" s="312" t="s">
        <v>146</v>
      </c>
      <c r="C48" s="310" t="s">
        <v>94</v>
      </c>
      <c r="D48" s="311">
        <v>1977</v>
      </c>
      <c r="E48" s="339">
        <v>38</v>
      </c>
      <c r="F48" s="339">
        <v>49</v>
      </c>
      <c r="G48" s="339">
        <v>48</v>
      </c>
      <c r="H48" s="330">
        <f t="shared" si="3"/>
        <v>135</v>
      </c>
      <c r="I48" s="340">
        <v>1</v>
      </c>
      <c r="J48" s="351" t="str">
        <f t="shared" si="4"/>
        <v>3.kl</v>
      </c>
      <c r="K48" s="340"/>
      <c r="L48" s="340"/>
      <c r="M48" s="330">
        <v>0.5</v>
      </c>
    </row>
    <row r="49" spans="1:13" ht="17.25" customHeight="1">
      <c r="A49" s="70">
        <v>45</v>
      </c>
      <c r="B49" s="313" t="s">
        <v>54</v>
      </c>
      <c r="C49" s="310" t="s">
        <v>90</v>
      </c>
      <c r="D49" s="311">
        <v>1943</v>
      </c>
      <c r="E49" s="332">
        <v>32</v>
      </c>
      <c r="F49" s="332">
        <v>48</v>
      </c>
      <c r="G49" s="333">
        <v>54</v>
      </c>
      <c r="H49" s="330">
        <f t="shared" si="3"/>
        <v>134</v>
      </c>
      <c r="I49" s="330">
        <v>1</v>
      </c>
      <c r="J49" s="351">
        <f t="shared" si="4"/>
      </c>
      <c r="K49" s="330"/>
      <c r="L49" s="330"/>
      <c r="M49" s="330">
        <v>0.5</v>
      </c>
    </row>
    <row r="50" spans="1:13" ht="17.25" customHeight="1">
      <c r="A50" s="327">
        <v>46</v>
      </c>
      <c r="B50" s="312" t="s">
        <v>101</v>
      </c>
      <c r="C50" s="310" t="s">
        <v>87</v>
      </c>
      <c r="D50" s="311">
        <v>1978</v>
      </c>
      <c r="E50" s="334">
        <v>26</v>
      </c>
      <c r="F50" s="334">
        <v>54</v>
      </c>
      <c r="G50" s="334">
        <v>54</v>
      </c>
      <c r="H50" s="330">
        <f t="shared" si="3"/>
        <v>134</v>
      </c>
      <c r="I50" s="330"/>
      <c r="J50" s="351">
        <f t="shared" si="4"/>
      </c>
      <c r="K50" s="330"/>
      <c r="L50" s="330"/>
      <c r="M50" s="330">
        <v>0.5</v>
      </c>
    </row>
    <row r="51" spans="1:13" ht="17.25" customHeight="1">
      <c r="A51" s="70">
        <v>47</v>
      </c>
      <c r="B51" s="317" t="s">
        <v>247</v>
      </c>
      <c r="C51" s="310" t="s">
        <v>226</v>
      </c>
      <c r="D51" s="318">
        <v>1973</v>
      </c>
      <c r="E51" s="339">
        <v>45</v>
      </c>
      <c r="F51" s="339">
        <v>42</v>
      </c>
      <c r="G51" s="339">
        <v>47</v>
      </c>
      <c r="H51" s="330">
        <f t="shared" si="3"/>
        <v>134</v>
      </c>
      <c r="I51" s="340"/>
      <c r="J51" s="351">
        <f t="shared" si="4"/>
      </c>
      <c r="K51" s="340"/>
      <c r="L51" s="340"/>
      <c r="M51" s="330">
        <v>0.5</v>
      </c>
    </row>
    <row r="52" spans="1:13" ht="17.25" customHeight="1">
      <c r="A52" s="327">
        <v>48</v>
      </c>
      <c r="B52" s="315" t="s">
        <v>74</v>
      </c>
      <c r="C52" s="315" t="s">
        <v>227</v>
      </c>
      <c r="D52" s="316">
        <v>1970</v>
      </c>
      <c r="E52" s="339">
        <v>42</v>
      </c>
      <c r="F52" s="339">
        <v>51</v>
      </c>
      <c r="G52" s="339">
        <v>41</v>
      </c>
      <c r="H52" s="330">
        <f t="shared" si="3"/>
        <v>134</v>
      </c>
      <c r="I52" s="340"/>
      <c r="J52" s="351">
        <f t="shared" si="4"/>
      </c>
      <c r="K52" s="340"/>
      <c r="L52" s="340"/>
      <c r="M52" s="330">
        <v>0.5</v>
      </c>
    </row>
    <row r="53" spans="1:13" ht="17.25" customHeight="1">
      <c r="A53" s="70">
        <v>49</v>
      </c>
      <c r="B53" s="319" t="s">
        <v>235</v>
      </c>
      <c r="C53" s="310" t="s">
        <v>94</v>
      </c>
      <c r="D53" s="316">
        <v>1964</v>
      </c>
      <c r="E53" s="328">
        <v>37</v>
      </c>
      <c r="F53" s="328">
        <v>44</v>
      </c>
      <c r="G53" s="329">
        <v>52</v>
      </c>
      <c r="H53" s="330">
        <f t="shared" si="3"/>
        <v>133</v>
      </c>
      <c r="I53" s="330">
        <v>1</v>
      </c>
      <c r="J53" s="351">
        <f t="shared" si="4"/>
      </c>
      <c r="K53" s="3"/>
      <c r="L53" s="3"/>
      <c r="M53" s="330">
        <v>0.5</v>
      </c>
    </row>
    <row r="54" spans="1:13" ht="17.25" customHeight="1">
      <c r="A54" s="327">
        <v>50</v>
      </c>
      <c r="B54" s="312" t="s">
        <v>213</v>
      </c>
      <c r="C54" s="310" t="s">
        <v>206</v>
      </c>
      <c r="D54" s="311">
        <v>1965</v>
      </c>
      <c r="E54" s="334">
        <v>34</v>
      </c>
      <c r="F54" s="334">
        <v>55</v>
      </c>
      <c r="G54" s="334">
        <v>44</v>
      </c>
      <c r="H54" s="330">
        <f t="shared" si="3"/>
        <v>133</v>
      </c>
      <c r="I54" s="330"/>
      <c r="J54" s="351">
        <f t="shared" si="4"/>
      </c>
      <c r="K54" s="330"/>
      <c r="L54" s="330"/>
      <c r="M54" s="330">
        <v>0.5</v>
      </c>
    </row>
    <row r="55" spans="1:13" ht="17.25" customHeight="1">
      <c r="A55" s="70">
        <v>51</v>
      </c>
      <c r="B55" s="312" t="s">
        <v>178</v>
      </c>
      <c r="C55" s="310" t="s">
        <v>59</v>
      </c>
      <c r="D55" s="311">
        <v>1980</v>
      </c>
      <c r="E55" s="328">
        <v>37</v>
      </c>
      <c r="F55" s="328">
        <v>57</v>
      </c>
      <c r="G55" s="328">
        <v>39</v>
      </c>
      <c r="H55" s="330">
        <f t="shared" si="3"/>
        <v>133</v>
      </c>
      <c r="I55" s="330"/>
      <c r="J55" s="351">
        <f t="shared" si="4"/>
      </c>
      <c r="K55" s="330"/>
      <c r="L55" s="330"/>
      <c r="M55" s="330">
        <v>0.5</v>
      </c>
    </row>
    <row r="56" spans="1:13" ht="17.25" customHeight="1">
      <c r="A56" s="327">
        <v>52</v>
      </c>
      <c r="B56" s="313" t="s">
        <v>67</v>
      </c>
      <c r="C56" s="310" t="s">
        <v>89</v>
      </c>
      <c r="D56" s="311">
        <v>1960</v>
      </c>
      <c r="E56" s="339">
        <v>49</v>
      </c>
      <c r="F56" s="339">
        <v>62</v>
      </c>
      <c r="G56" s="339">
        <v>22</v>
      </c>
      <c r="H56" s="330">
        <f t="shared" si="3"/>
        <v>133</v>
      </c>
      <c r="I56" s="340"/>
      <c r="J56" s="351">
        <f t="shared" si="4"/>
      </c>
      <c r="K56" s="340"/>
      <c r="L56" s="340"/>
      <c r="M56" s="330">
        <v>0.5</v>
      </c>
    </row>
    <row r="57" spans="1:13" ht="17.25" customHeight="1">
      <c r="A57" s="70">
        <v>53</v>
      </c>
      <c r="B57" s="315" t="s">
        <v>210</v>
      </c>
      <c r="C57" s="310" t="s">
        <v>202</v>
      </c>
      <c r="D57" s="316">
        <v>1976</v>
      </c>
      <c r="E57" s="336">
        <v>40</v>
      </c>
      <c r="F57" s="336">
        <v>44</v>
      </c>
      <c r="G57" s="336">
        <v>48</v>
      </c>
      <c r="H57" s="330">
        <f t="shared" si="3"/>
        <v>132</v>
      </c>
      <c r="I57" s="337"/>
      <c r="J57" s="351">
        <f t="shared" si="4"/>
      </c>
      <c r="K57" s="331"/>
      <c r="L57" s="330"/>
      <c r="M57" s="330">
        <v>0.5</v>
      </c>
    </row>
    <row r="58" spans="1:13" ht="17.25" customHeight="1">
      <c r="A58" s="327">
        <v>54</v>
      </c>
      <c r="B58" s="312" t="s">
        <v>186</v>
      </c>
      <c r="C58" s="310" t="s">
        <v>222</v>
      </c>
      <c r="D58" s="311">
        <v>1977</v>
      </c>
      <c r="E58" s="329">
        <v>49</v>
      </c>
      <c r="F58" s="329">
        <v>39</v>
      </c>
      <c r="G58" s="329">
        <v>43</v>
      </c>
      <c r="H58" s="330">
        <f t="shared" si="3"/>
        <v>131</v>
      </c>
      <c r="I58" s="330">
        <v>1</v>
      </c>
      <c r="J58" s="351">
        <f t="shared" si="4"/>
      </c>
      <c r="K58" s="330"/>
      <c r="L58" s="330"/>
      <c r="M58" s="330">
        <v>0.5</v>
      </c>
    </row>
    <row r="59" spans="1:13" ht="17.25" customHeight="1">
      <c r="A59" s="70">
        <v>55</v>
      </c>
      <c r="B59" s="312" t="s">
        <v>216</v>
      </c>
      <c r="C59" s="310" t="s">
        <v>90</v>
      </c>
      <c r="D59" s="311">
        <v>1965</v>
      </c>
      <c r="E59" s="332">
        <v>47</v>
      </c>
      <c r="F59" s="332">
        <v>52</v>
      </c>
      <c r="G59" s="333">
        <v>31</v>
      </c>
      <c r="H59" s="330">
        <f t="shared" si="3"/>
        <v>130</v>
      </c>
      <c r="I59" s="330"/>
      <c r="J59" s="351">
        <f t="shared" si="4"/>
      </c>
      <c r="K59" s="330"/>
      <c r="L59" s="330"/>
      <c r="M59" s="330">
        <v>0.5</v>
      </c>
    </row>
    <row r="60" spans="1:13" ht="17.25" customHeight="1">
      <c r="A60" s="327">
        <v>56</v>
      </c>
      <c r="B60" s="312" t="s">
        <v>233</v>
      </c>
      <c r="C60" s="310" t="s">
        <v>59</v>
      </c>
      <c r="D60" s="311">
        <v>1987</v>
      </c>
      <c r="E60" s="329">
        <v>38</v>
      </c>
      <c r="F60" s="329">
        <v>43</v>
      </c>
      <c r="G60" s="329">
        <v>48</v>
      </c>
      <c r="H60" s="330">
        <f t="shared" si="3"/>
        <v>129</v>
      </c>
      <c r="I60" s="330">
        <v>1</v>
      </c>
      <c r="J60" s="351">
        <f t="shared" si="4"/>
      </c>
      <c r="K60" s="330"/>
      <c r="L60" s="330"/>
      <c r="M60" s="330">
        <v>0.5</v>
      </c>
    </row>
    <row r="61" spans="1:13" ht="17.25" customHeight="1">
      <c r="A61" s="70">
        <v>57</v>
      </c>
      <c r="B61" s="312" t="s">
        <v>159</v>
      </c>
      <c r="C61" s="310" t="s">
        <v>87</v>
      </c>
      <c r="D61" s="311">
        <v>1989</v>
      </c>
      <c r="E61" s="332">
        <v>44</v>
      </c>
      <c r="F61" s="332">
        <v>44</v>
      </c>
      <c r="G61" s="333">
        <v>41</v>
      </c>
      <c r="H61" s="330">
        <f t="shared" si="3"/>
        <v>129</v>
      </c>
      <c r="I61" s="330"/>
      <c r="J61" s="351">
        <f t="shared" si="4"/>
      </c>
      <c r="K61" s="330"/>
      <c r="L61" s="330"/>
      <c r="M61" s="330">
        <v>0.5</v>
      </c>
    </row>
    <row r="62" spans="1:13" ht="17.25" customHeight="1">
      <c r="A62" s="327">
        <v>58</v>
      </c>
      <c r="B62" s="312" t="s">
        <v>66</v>
      </c>
      <c r="C62" s="310" t="s">
        <v>90</v>
      </c>
      <c r="D62" s="311">
        <v>1956</v>
      </c>
      <c r="E62" s="328">
        <v>45</v>
      </c>
      <c r="F62" s="328">
        <v>52</v>
      </c>
      <c r="G62" s="328">
        <v>32</v>
      </c>
      <c r="H62" s="330">
        <f t="shared" si="3"/>
        <v>129</v>
      </c>
      <c r="I62" s="330"/>
      <c r="J62" s="351">
        <f t="shared" si="4"/>
      </c>
      <c r="K62" s="330"/>
      <c r="L62" s="330"/>
      <c r="M62" s="330">
        <v>0.5</v>
      </c>
    </row>
    <row r="63" spans="1:13" ht="17.25" customHeight="1">
      <c r="A63" s="70">
        <v>59</v>
      </c>
      <c r="B63" s="312" t="s">
        <v>211</v>
      </c>
      <c r="C63" s="310" t="s">
        <v>206</v>
      </c>
      <c r="D63" s="311">
        <v>1968</v>
      </c>
      <c r="E63" s="334">
        <v>33</v>
      </c>
      <c r="F63" s="334">
        <v>52</v>
      </c>
      <c r="G63" s="334">
        <v>41</v>
      </c>
      <c r="H63" s="330">
        <f t="shared" si="3"/>
        <v>126</v>
      </c>
      <c r="I63" s="330">
        <v>1</v>
      </c>
      <c r="J63" s="351">
        <f t="shared" si="4"/>
      </c>
      <c r="K63" s="330"/>
      <c r="L63" s="330"/>
      <c r="M63" s="330">
        <v>0.5</v>
      </c>
    </row>
    <row r="64" spans="1:13" ht="17.25" customHeight="1">
      <c r="A64" s="327">
        <v>60</v>
      </c>
      <c r="B64" s="312" t="s">
        <v>248</v>
      </c>
      <c r="C64" s="310" t="s">
        <v>87</v>
      </c>
      <c r="D64" s="311">
        <v>1989</v>
      </c>
      <c r="E64" s="339">
        <v>35</v>
      </c>
      <c r="F64" s="339">
        <v>42</v>
      </c>
      <c r="G64" s="339">
        <v>48</v>
      </c>
      <c r="H64" s="330">
        <f t="shared" si="3"/>
        <v>125</v>
      </c>
      <c r="I64" s="340">
        <v>2</v>
      </c>
      <c r="J64" s="351">
        <f t="shared" si="4"/>
      </c>
      <c r="K64" s="340"/>
      <c r="L64" s="340"/>
      <c r="M64" s="330">
        <v>0.5</v>
      </c>
    </row>
    <row r="65" spans="1:13" ht="17.25" customHeight="1">
      <c r="A65" s="70">
        <v>61</v>
      </c>
      <c r="B65" s="315" t="s">
        <v>185</v>
      </c>
      <c r="C65" s="315" t="s">
        <v>227</v>
      </c>
      <c r="D65" s="316">
        <v>1975</v>
      </c>
      <c r="E65" s="329">
        <v>36</v>
      </c>
      <c r="F65" s="329">
        <v>50</v>
      </c>
      <c r="G65" s="329">
        <v>39</v>
      </c>
      <c r="H65" s="330">
        <f t="shared" si="3"/>
        <v>125</v>
      </c>
      <c r="I65" s="330">
        <v>1</v>
      </c>
      <c r="J65" s="351">
        <f t="shared" si="4"/>
      </c>
      <c r="K65" s="330"/>
      <c r="L65" s="330"/>
      <c r="M65" s="330">
        <v>0.5</v>
      </c>
    </row>
    <row r="66" spans="1:13" ht="17.25" customHeight="1">
      <c r="A66" s="327">
        <v>62</v>
      </c>
      <c r="B66" s="312" t="s">
        <v>181</v>
      </c>
      <c r="C66" s="310" t="s">
        <v>222</v>
      </c>
      <c r="D66" s="311">
        <v>1979</v>
      </c>
      <c r="E66" s="336">
        <v>40</v>
      </c>
      <c r="F66" s="336">
        <v>58</v>
      </c>
      <c r="G66" s="336">
        <v>27</v>
      </c>
      <c r="H66" s="330">
        <f t="shared" si="3"/>
        <v>125</v>
      </c>
      <c r="I66" s="330">
        <v>1</v>
      </c>
      <c r="J66" s="351">
        <f t="shared" si="4"/>
      </c>
      <c r="K66" s="3"/>
      <c r="L66" s="3"/>
      <c r="M66" s="330">
        <v>0.5</v>
      </c>
    </row>
    <row r="67" spans="1:13" ht="17.25" customHeight="1">
      <c r="A67" s="70">
        <v>63</v>
      </c>
      <c r="B67" s="315" t="s">
        <v>174</v>
      </c>
      <c r="C67" s="310" t="s">
        <v>222</v>
      </c>
      <c r="D67" s="316">
        <v>1979</v>
      </c>
      <c r="E67" s="334">
        <v>43</v>
      </c>
      <c r="F67" s="334">
        <v>46</v>
      </c>
      <c r="G67" s="334">
        <v>36</v>
      </c>
      <c r="H67" s="330">
        <f t="shared" si="3"/>
        <v>125</v>
      </c>
      <c r="I67" s="330"/>
      <c r="J67" s="351">
        <f t="shared" si="4"/>
      </c>
      <c r="K67" s="3"/>
      <c r="L67" s="3"/>
      <c r="M67" s="330">
        <v>0.5</v>
      </c>
    </row>
    <row r="68" spans="1:13" ht="17.25" customHeight="1">
      <c r="A68" s="327">
        <v>64</v>
      </c>
      <c r="B68" s="312" t="s">
        <v>165</v>
      </c>
      <c r="C68" s="310" t="s">
        <v>87</v>
      </c>
      <c r="D68" s="311">
        <v>1989</v>
      </c>
      <c r="E68" s="329">
        <v>41</v>
      </c>
      <c r="F68" s="329">
        <v>41</v>
      </c>
      <c r="G68" s="329">
        <v>41</v>
      </c>
      <c r="H68" s="330">
        <f t="shared" si="3"/>
        <v>123</v>
      </c>
      <c r="I68" s="330"/>
      <c r="J68" s="351">
        <f t="shared" si="4"/>
      </c>
      <c r="K68" s="330"/>
      <c r="L68" s="330"/>
      <c r="M68" s="330">
        <v>0.5</v>
      </c>
    </row>
    <row r="69" spans="1:13" ht="17.25" customHeight="1">
      <c r="A69" s="70">
        <v>65</v>
      </c>
      <c r="B69" s="315" t="s">
        <v>201</v>
      </c>
      <c r="C69" s="310" t="s">
        <v>202</v>
      </c>
      <c r="D69" s="316">
        <v>1976</v>
      </c>
      <c r="E69" s="329">
        <v>43</v>
      </c>
      <c r="F69" s="329">
        <v>36</v>
      </c>
      <c r="G69" s="329">
        <v>43</v>
      </c>
      <c r="H69" s="330">
        <f aca="true" t="shared" si="5" ref="H69:H100">SUM(E69:G69)</f>
        <v>122</v>
      </c>
      <c r="I69" s="330"/>
      <c r="J69" s="351">
        <f aca="true" t="shared" si="6" ref="J69:J77">IF(H69&gt;=175,"SM",IF(H69&gt;=170,"smk",IF(H69&gt;=165,"1.kl.",IF(H69&gt;=140,"2.kl.",IF(H69&gt;=135,"3.kl","")))))</f>
      </c>
      <c r="K69" s="331"/>
      <c r="L69" s="330"/>
      <c r="M69" s="330">
        <v>0.5</v>
      </c>
    </row>
    <row r="70" spans="1:13" ht="17.25" customHeight="1">
      <c r="A70" s="327">
        <v>66</v>
      </c>
      <c r="B70" s="312" t="s">
        <v>177</v>
      </c>
      <c r="C70" s="310" t="s">
        <v>59</v>
      </c>
      <c r="D70" s="311">
        <v>1968</v>
      </c>
      <c r="E70" s="328">
        <v>27</v>
      </c>
      <c r="F70" s="328">
        <v>53</v>
      </c>
      <c r="G70" s="329">
        <v>42</v>
      </c>
      <c r="H70" s="330">
        <f t="shared" si="5"/>
        <v>122</v>
      </c>
      <c r="I70" s="330"/>
      <c r="J70" s="351">
        <f t="shared" si="6"/>
      </c>
      <c r="K70" s="330"/>
      <c r="L70" s="330"/>
      <c r="M70" s="330">
        <v>0.5</v>
      </c>
    </row>
    <row r="71" spans="1:13" ht="17.25" customHeight="1">
      <c r="A71" s="70">
        <v>67</v>
      </c>
      <c r="B71" s="312" t="s">
        <v>220</v>
      </c>
      <c r="C71" s="310" t="s">
        <v>219</v>
      </c>
      <c r="D71" s="311">
        <v>1971</v>
      </c>
      <c r="E71" s="332">
        <v>46</v>
      </c>
      <c r="F71" s="332">
        <v>47</v>
      </c>
      <c r="G71" s="333">
        <v>29</v>
      </c>
      <c r="H71" s="330">
        <f t="shared" si="5"/>
        <v>122</v>
      </c>
      <c r="I71" s="330"/>
      <c r="J71" s="351">
        <f t="shared" si="6"/>
      </c>
      <c r="K71" s="330"/>
      <c r="L71" s="330"/>
      <c r="M71" s="330">
        <v>0.5</v>
      </c>
    </row>
    <row r="72" spans="1:13" ht="17.25" customHeight="1">
      <c r="A72" s="327">
        <v>68</v>
      </c>
      <c r="B72" s="315" t="s">
        <v>224</v>
      </c>
      <c r="C72" s="310" t="s">
        <v>222</v>
      </c>
      <c r="D72" s="316">
        <v>1982</v>
      </c>
      <c r="E72" s="334">
        <v>31</v>
      </c>
      <c r="F72" s="334">
        <v>51</v>
      </c>
      <c r="G72" s="334">
        <v>39</v>
      </c>
      <c r="H72" s="330">
        <f t="shared" si="5"/>
        <v>121</v>
      </c>
      <c r="I72" s="330">
        <v>1</v>
      </c>
      <c r="J72" s="351">
        <f t="shared" si="6"/>
      </c>
      <c r="K72" s="330"/>
      <c r="L72" s="330"/>
      <c r="M72" s="330">
        <v>0.5</v>
      </c>
    </row>
    <row r="73" spans="1:13" ht="17.25" customHeight="1">
      <c r="A73" s="70">
        <v>69</v>
      </c>
      <c r="B73" s="312" t="s">
        <v>229</v>
      </c>
      <c r="C73" s="310" t="s">
        <v>206</v>
      </c>
      <c r="D73" s="311">
        <v>1969</v>
      </c>
      <c r="E73" s="332">
        <v>45</v>
      </c>
      <c r="F73" s="332">
        <v>44</v>
      </c>
      <c r="G73" s="333">
        <v>25</v>
      </c>
      <c r="H73" s="330">
        <f t="shared" si="5"/>
        <v>114</v>
      </c>
      <c r="I73" s="330">
        <v>1</v>
      </c>
      <c r="J73" s="351">
        <f t="shared" si="6"/>
      </c>
      <c r="K73" s="330"/>
      <c r="L73" s="330"/>
      <c r="M73" s="330">
        <v>0.5</v>
      </c>
    </row>
    <row r="74" spans="1:13" ht="17.25" customHeight="1">
      <c r="A74" s="327">
        <v>70</v>
      </c>
      <c r="B74" s="312" t="s">
        <v>182</v>
      </c>
      <c r="C74" s="310" t="s">
        <v>87</v>
      </c>
      <c r="D74" s="311">
        <v>1973</v>
      </c>
      <c r="E74" s="334">
        <v>41</v>
      </c>
      <c r="F74" s="334">
        <v>46</v>
      </c>
      <c r="G74" s="334">
        <v>24</v>
      </c>
      <c r="H74" s="330">
        <f t="shared" si="5"/>
        <v>111</v>
      </c>
      <c r="I74" s="330">
        <v>2</v>
      </c>
      <c r="J74" s="351">
        <f t="shared" si="6"/>
      </c>
      <c r="K74" s="330"/>
      <c r="L74" s="330"/>
      <c r="M74" s="330">
        <v>0.5</v>
      </c>
    </row>
    <row r="75" spans="1:13" ht="17.25" customHeight="1">
      <c r="A75" s="70">
        <v>71</v>
      </c>
      <c r="B75" s="312" t="s">
        <v>257</v>
      </c>
      <c r="C75" s="310" t="s">
        <v>87</v>
      </c>
      <c r="D75" s="311">
        <v>1977</v>
      </c>
      <c r="E75" s="339">
        <v>37</v>
      </c>
      <c r="F75" s="339">
        <v>35</v>
      </c>
      <c r="G75" s="339">
        <v>38</v>
      </c>
      <c r="H75" s="330">
        <f t="shared" si="5"/>
        <v>110</v>
      </c>
      <c r="I75" s="340"/>
      <c r="J75" s="351">
        <f t="shared" si="6"/>
      </c>
      <c r="K75" s="340"/>
      <c r="L75" s="340"/>
      <c r="M75" s="330">
        <v>0.5</v>
      </c>
    </row>
    <row r="76" spans="1:13" ht="17.25" customHeight="1">
      <c r="A76" s="327">
        <v>72</v>
      </c>
      <c r="B76" s="317" t="s">
        <v>99</v>
      </c>
      <c r="C76" s="310" t="s">
        <v>94</v>
      </c>
      <c r="D76" s="318">
        <v>1976</v>
      </c>
      <c r="E76" s="339">
        <v>40</v>
      </c>
      <c r="F76" s="339">
        <v>38</v>
      </c>
      <c r="G76" s="339">
        <v>32</v>
      </c>
      <c r="H76" s="330">
        <f t="shared" si="5"/>
        <v>110</v>
      </c>
      <c r="I76" s="340"/>
      <c r="J76" s="351">
        <f t="shared" si="6"/>
      </c>
      <c r="K76" s="340"/>
      <c r="L76" s="340"/>
      <c r="M76" s="330">
        <v>0.5</v>
      </c>
    </row>
    <row r="77" spans="1:13" ht="17.25" customHeight="1">
      <c r="A77" s="70">
        <v>73</v>
      </c>
      <c r="B77" s="313" t="s">
        <v>243</v>
      </c>
      <c r="C77" s="310" t="s">
        <v>89</v>
      </c>
      <c r="D77" s="311">
        <v>1954</v>
      </c>
      <c r="E77" s="339">
        <v>44</v>
      </c>
      <c r="F77" s="339">
        <v>38</v>
      </c>
      <c r="G77" s="339">
        <v>26</v>
      </c>
      <c r="H77" s="330">
        <f t="shared" si="5"/>
        <v>108</v>
      </c>
      <c r="I77" s="340">
        <v>1</v>
      </c>
      <c r="J77" s="351">
        <f t="shared" si="6"/>
      </c>
      <c r="K77" s="340"/>
      <c r="L77" s="340"/>
      <c r="M77" s="330">
        <v>0.5</v>
      </c>
    </row>
    <row r="78" spans="1:13" ht="17.25" customHeight="1">
      <c r="A78" s="327">
        <v>74</v>
      </c>
      <c r="B78" s="317" t="s">
        <v>111</v>
      </c>
      <c r="C78" s="310" t="s">
        <v>94</v>
      </c>
      <c r="D78" s="318">
        <v>1983</v>
      </c>
      <c r="E78" s="334">
        <v>35</v>
      </c>
      <c r="F78" s="334">
        <v>51</v>
      </c>
      <c r="G78" s="334">
        <v>21</v>
      </c>
      <c r="H78" s="330">
        <f t="shared" si="5"/>
        <v>107</v>
      </c>
      <c r="I78" s="330">
        <v>1</v>
      </c>
      <c r="J78" s="351"/>
      <c r="K78" s="330"/>
      <c r="L78" s="330"/>
      <c r="M78" s="330">
        <v>0.5</v>
      </c>
    </row>
    <row r="79" spans="1:13" ht="17.25" customHeight="1">
      <c r="A79" s="70">
        <v>75</v>
      </c>
      <c r="B79" s="313" t="s">
        <v>144</v>
      </c>
      <c r="C79" s="310" t="s">
        <v>94</v>
      </c>
      <c r="D79" s="314">
        <v>1985</v>
      </c>
      <c r="E79" s="328">
        <v>34</v>
      </c>
      <c r="F79" s="328">
        <v>44</v>
      </c>
      <c r="G79" s="328">
        <v>29</v>
      </c>
      <c r="H79" s="330">
        <f t="shared" si="5"/>
        <v>107</v>
      </c>
      <c r="I79" s="330"/>
      <c r="J79" s="351">
        <f aca="true" t="shared" si="7" ref="J79:J104">IF(H79&gt;=175,"SM",IF(H79&gt;=170,"smk",IF(H79&gt;=165,"1.kl.",IF(H79&gt;=140,"2.kl.",IF(H79&gt;=135,"3.kl","")))))</f>
      </c>
      <c r="K79" s="330"/>
      <c r="L79" s="330"/>
      <c r="M79" s="330">
        <v>0.5</v>
      </c>
    </row>
    <row r="80" spans="1:13" ht="17.25" customHeight="1">
      <c r="A80" s="327">
        <v>76</v>
      </c>
      <c r="B80" s="312" t="s">
        <v>157</v>
      </c>
      <c r="C80" s="310" t="s">
        <v>87</v>
      </c>
      <c r="D80" s="311">
        <v>1983</v>
      </c>
      <c r="E80" s="339">
        <v>44</v>
      </c>
      <c r="F80" s="339">
        <v>42</v>
      </c>
      <c r="G80" s="339">
        <v>20</v>
      </c>
      <c r="H80" s="330">
        <f t="shared" si="5"/>
        <v>106</v>
      </c>
      <c r="I80" s="340"/>
      <c r="J80" s="351">
        <f t="shared" si="7"/>
      </c>
      <c r="K80" s="340"/>
      <c r="L80" s="340"/>
      <c r="M80" s="330">
        <v>0.5</v>
      </c>
    </row>
    <row r="81" spans="1:13" ht="17.25" customHeight="1">
      <c r="A81" s="70">
        <v>77</v>
      </c>
      <c r="B81" s="312" t="s">
        <v>168</v>
      </c>
      <c r="C81" s="310" t="s">
        <v>87</v>
      </c>
      <c r="D81" s="311">
        <v>1983</v>
      </c>
      <c r="E81" s="339">
        <v>49</v>
      </c>
      <c r="F81" s="339">
        <v>38</v>
      </c>
      <c r="G81" s="339">
        <v>18</v>
      </c>
      <c r="H81" s="330">
        <f t="shared" si="5"/>
        <v>105</v>
      </c>
      <c r="I81" s="340"/>
      <c r="J81" s="351">
        <f t="shared" si="7"/>
      </c>
      <c r="K81" s="340"/>
      <c r="L81" s="340"/>
      <c r="M81" s="330">
        <v>0.5</v>
      </c>
    </row>
    <row r="82" spans="1:13" ht="17.25" customHeight="1">
      <c r="A82" s="327">
        <v>78</v>
      </c>
      <c r="B82" s="315" t="s">
        <v>239</v>
      </c>
      <c r="C82" s="315" t="s">
        <v>94</v>
      </c>
      <c r="D82" s="316">
        <v>1973</v>
      </c>
      <c r="E82" s="334">
        <v>42</v>
      </c>
      <c r="F82" s="334">
        <v>36</v>
      </c>
      <c r="G82" s="334">
        <v>26</v>
      </c>
      <c r="H82" s="330">
        <f t="shared" si="5"/>
        <v>104</v>
      </c>
      <c r="I82" s="330"/>
      <c r="J82" s="351">
        <f t="shared" si="7"/>
      </c>
      <c r="K82" s="330"/>
      <c r="L82" s="330"/>
      <c r="M82" s="330">
        <v>0.5</v>
      </c>
    </row>
    <row r="83" spans="1:13" ht="17.25" customHeight="1">
      <c r="A83" s="70">
        <v>79</v>
      </c>
      <c r="B83" s="315" t="s">
        <v>261</v>
      </c>
      <c r="C83" s="310" t="s">
        <v>202</v>
      </c>
      <c r="D83" s="316">
        <v>1970</v>
      </c>
      <c r="E83" s="334">
        <v>35</v>
      </c>
      <c r="F83" s="334">
        <v>49</v>
      </c>
      <c r="G83" s="334">
        <v>18</v>
      </c>
      <c r="H83" s="330">
        <f t="shared" si="5"/>
        <v>102</v>
      </c>
      <c r="I83" s="330"/>
      <c r="J83" s="351">
        <f t="shared" si="7"/>
      </c>
      <c r="K83" s="330"/>
      <c r="L83" s="330"/>
      <c r="M83" s="330">
        <v>0.5</v>
      </c>
    </row>
    <row r="84" spans="1:13" ht="17.25" customHeight="1">
      <c r="A84" s="327">
        <v>80</v>
      </c>
      <c r="B84" s="312" t="s">
        <v>170</v>
      </c>
      <c r="C84" s="310" t="s">
        <v>87</v>
      </c>
      <c r="D84" s="311">
        <v>1984</v>
      </c>
      <c r="E84" s="339">
        <v>35</v>
      </c>
      <c r="F84" s="339">
        <v>34</v>
      </c>
      <c r="G84" s="339">
        <v>30</v>
      </c>
      <c r="H84" s="330">
        <f t="shared" si="5"/>
        <v>99</v>
      </c>
      <c r="I84" s="340"/>
      <c r="J84" s="351">
        <f t="shared" si="7"/>
      </c>
      <c r="K84" s="340"/>
      <c r="L84" s="340"/>
      <c r="M84" s="330">
        <v>0.5</v>
      </c>
    </row>
    <row r="85" spans="1:13" ht="17.25" customHeight="1">
      <c r="A85" s="70">
        <v>81</v>
      </c>
      <c r="B85" s="313" t="s">
        <v>142</v>
      </c>
      <c r="C85" s="310" t="s">
        <v>94</v>
      </c>
      <c r="D85" s="314">
        <v>1987</v>
      </c>
      <c r="E85" s="334">
        <v>39</v>
      </c>
      <c r="F85" s="334">
        <v>33</v>
      </c>
      <c r="G85" s="334">
        <v>26</v>
      </c>
      <c r="H85" s="330">
        <f t="shared" si="5"/>
        <v>98</v>
      </c>
      <c r="I85" s="330"/>
      <c r="J85" s="351">
        <f t="shared" si="7"/>
      </c>
      <c r="K85" s="331"/>
      <c r="L85" s="330"/>
      <c r="M85" s="330">
        <v>0.5</v>
      </c>
    </row>
    <row r="86" spans="1:13" ht="17.25" customHeight="1">
      <c r="A86" s="327">
        <v>82</v>
      </c>
      <c r="B86" s="312" t="s">
        <v>166</v>
      </c>
      <c r="C86" s="310" t="s">
        <v>87</v>
      </c>
      <c r="D86" s="311">
        <v>1988</v>
      </c>
      <c r="E86" s="339">
        <v>28</v>
      </c>
      <c r="F86" s="339">
        <v>40</v>
      </c>
      <c r="G86" s="339">
        <v>29</v>
      </c>
      <c r="H86" s="330">
        <f t="shared" si="5"/>
        <v>97</v>
      </c>
      <c r="I86" s="340">
        <v>2</v>
      </c>
      <c r="J86" s="351">
        <f t="shared" si="7"/>
      </c>
      <c r="K86" s="340"/>
      <c r="L86" s="340"/>
      <c r="M86" s="330">
        <v>0.5</v>
      </c>
    </row>
    <row r="87" spans="1:13" ht="17.25" customHeight="1">
      <c r="A87" s="70">
        <v>83</v>
      </c>
      <c r="B87" s="312" t="s">
        <v>215</v>
      </c>
      <c r="C87" s="310" t="s">
        <v>204</v>
      </c>
      <c r="D87" s="311">
        <v>1980</v>
      </c>
      <c r="E87" s="334">
        <v>18</v>
      </c>
      <c r="F87" s="334">
        <v>38</v>
      </c>
      <c r="G87" s="334">
        <v>39</v>
      </c>
      <c r="H87" s="330">
        <f t="shared" si="5"/>
        <v>95</v>
      </c>
      <c r="I87" s="330"/>
      <c r="J87" s="351">
        <f t="shared" si="7"/>
      </c>
      <c r="K87" s="330"/>
      <c r="L87" s="330"/>
      <c r="M87" s="330">
        <v>0.5</v>
      </c>
    </row>
    <row r="88" spans="1:13" ht="17.25" customHeight="1">
      <c r="A88" s="327">
        <v>84</v>
      </c>
      <c r="B88" s="313" t="s">
        <v>161</v>
      </c>
      <c r="C88" s="310" t="s">
        <v>87</v>
      </c>
      <c r="D88" s="311">
        <v>1965</v>
      </c>
      <c r="E88" s="328">
        <v>24</v>
      </c>
      <c r="F88" s="328">
        <v>43</v>
      </c>
      <c r="G88" s="329">
        <v>27</v>
      </c>
      <c r="H88" s="330">
        <f t="shared" si="5"/>
        <v>94</v>
      </c>
      <c r="I88" s="330"/>
      <c r="J88" s="351">
        <f t="shared" si="7"/>
      </c>
      <c r="K88" s="331"/>
      <c r="L88" s="330"/>
      <c r="M88" s="330">
        <v>0.5</v>
      </c>
    </row>
    <row r="89" spans="1:16" ht="17.25" customHeight="1">
      <c r="A89" s="70">
        <v>85</v>
      </c>
      <c r="B89" s="317" t="s">
        <v>225</v>
      </c>
      <c r="C89" s="310" t="s">
        <v>226</v>
      </c>
      <c r="D89" s="318">
        <v>1975</v>
      </c>
      <c r="E89" s="332">
        <v>9</v>
      </c>
      <c r="F89" s="332">
        <v>42</v>
      </c>
      <c r="G89" s="333">
        <v>39</v>
      </c>
      <c r="H89" s="330">
        <f t="shared" si="5"/>
        <v>90</v>
      </c>
      <c r="I89" s="330"/>
      <c r="J89" s="351">
        <f t="shared" si="7"/>
      </c>
      <c r="K89" s="330"/>
      <c r="L89" s="330"/>
      <c r="M89" s="330">
        <v>0.5</v>
      </c>
      <c r="N89" s="345"/>
      <c r="O89" s="348"/>
      <c r="P89" s="349"/>
    </row>
    <row r="90" spans="1:13" ht="17.25" customHeight="1">
      <c r="A90" s="327">
        <v>86</v>
      </c>
      <c r="B90" s="313" t="s">
        <v>189</v>
      </c>
      <c r="C90" s="310" t="s">
        <v>65</v>
      </c>
      <c r="D90" s="314">
        <v>1980</v>
      </c>
      <c r="E90" s="334">
        <v>37</v>
      </c>
      <c r="F90" s="334">
        <v>26</v>
      </c>
      <c r="G90" s="334">
        <v>24</v>
      </c>
      <c r="H90" s="330">
        <f t="shared" si="5"/>
        <v>87</v>
      </c>
      <c r="I90" s="330"/>
      <c r="J90" s="351">
        <f t="shared" si="7"/>
      </c>
      <c r="K90" s="330"/>
      <c r="L90" s="330"/>
      <c r="M90" s="330"/>
    </row>
    <row r="91" spans="1:13" ht="17.25" customHeight="1">
      <c r="A91" s="70">
        <v>87</v>
      </c>
      <c r="B91" s="312" t="s">
        <v>205</v>
      </c>
      <c r="C91" s="310" t="s">
        <v>206</v>
      </c>
      <c r="D91" s="311">
        <v>1982</v>
      </c>
      <c r="E91" s="332">
        <v>28</v>
      </c>
      <c r="F91" s="332">
        <v>35</v>
      </c>
      <c r="G91" s="333">
        <v>21</v>
      </c>
      <c r="H91" s="330">
        <f t="shared" si="5"/>
        <v>84</v>
      </c>
      <c r="I91" s="330"/>
      <c r="J91" s="351">
        <f t="shared" si="7"/>
      </c>
      <c r="K91" s="330"/>
      <c r="L91" s="330"/>
      <c r="M91" s="330">
        <v>0.5</v>
      </c>
    </row>
    <row r="92" spans="1:13" ht="17.25" customHeight="1">
      <c r="A92" s="327">
        <v>88</v>
      </c>
      <c r="B92" s="341" t="s">
        <v>234</v>
      </c>
      <c r="C92" s="341" t="s">
        <v>86</v>
      </c>
      <c r="D92" s="311">
        <v>1986</v>
      </c>
      <c r="E92" s="332">
        <v>15</v>
      </c>
      <c r="F92" s="332">
        <v>44</v>
      </c>
      <c r="G92" s="333">
        <v>18</v>
      </c>
      <c r="H92" s="330">
        <f t="shared" si="5"/>
        <v>77</v>
      </c>
      <c r="I92" s="330"/>
      <c r="J92" s="351">
        <f t="shared" si="7"/>
      </c>
      <c r="K92" s="3"/>
      <c r="L92" s="3"/>
      <c r="M92" s="330">
        <v>0.5</v>
      </c>
    </row>
    <row r="93" spans="1:13" ht="17.25" customHeight="1">
      <c r="A93" s="70">
        <v>89</v>
      </c>
      <c r="B93" s="312" t="s">
        <v>190</v>
      </c>
      <c r="C93" s="310" t="s">
        <v>87</v>
      </c>
      <c r="D93" s="311">
        <v>1988</v>
      </c>
      <c r="E93" s="334">
        <v>33</v>
      </c>
      <c r="F93" s="334">
        <v>30</v>
      </c>
      <c r="G93" s="334">
        <v>14</v>
      </c>
      <c r="H93" s="330">
        <f t="shared" si="5"/>
        <v>77</v>
      </c>
      <c r="I93" s="330"/>
      <c r="J93" s="351">
        <f t="shared" si="7"/>
      </c>
      <c r="K93" s="330"/>
      <c r="L93" s="330"/>
      <c r="M93" s="330">
        <v>0.5</v>
      </c>
    </row>
    <row r="94" spans="1:13" ht="17.25" customHeight="1">
      <c r="A94" s="327">
        <v>90</v>
      </c>
      <c r="B94" s="313" t="s">
        <v>76</v>
      </c>
      <c r="C94" s="310" t="s">
        <v>88</v>
      </c>
      <c r="D94" s="311">
        <v>1958</v>
      </c>
      <c r="E94" s="332">
        <v>10</v>
      </c>
      <c r="F94" s="332">
        <v>18</v>
      </c>
      <c r="G94" s="333">
        <v>46</v>
      </c>
      <c r="H94" s="330">
        <f t="shared" si="5"/>
        <v>74</v>
      </c>
      <c r="I94" s="330"/>
      <c r="J94" s="351">
        <f t="shared" si="7"/>
      </c>
      <c r="K94" s="331"/>
      <c r="L94" s="330"/>
      <c r="M94" s="330">
        <v>0.5</v>
      </c>
    </row>
    <row r="95" spans="1:13" ht="17.25" customHeight="1">
      <c r="A95" s="70">
        <v>91</v>
      </c>
      <c r="B95" s="312" t="s">
        <v>49</v>
      </c>
      <c r="C95" s="310" t="s">
        <v>90</v>
      </c>
      <c r="D95" s="311">
        <v>1979</v>
      </c>
      <c r="E95" s="338">
        <v>26</v>
      </c>
      <c r="F95" s="338">
        <v>24</v>
      </c>
      <c r="G95" s="338">
        <v>18</v>
      </c>
      <c r="H95" s="330">
        <f t="shared" si="5"/>
        <v>68</v>
      </c>
      <c r="I95" s="330"/>
      <c r="J95" s="351">
        <f t="shared" si="7"/>
      </c>
      <c r="K95" s="330"/>
      <c r="L95" s="330"/>
      <c r="M95" s="330">
        <v>0.5</v>
      </c>
    </row>
    <row r="96" spans="1:13" ht="17.25" customHeight="1" hidden="1">
      <c r="A96" s="327">
        <v>92</v>
      </c>
      <c r="B96" s="313" t="s">
        <v>200</v>
      </c>
      <c r="C96" s="310" t="s">
        <v>89</v>
      </c>
      <c r="D96" s="311">
        <v>1968</v>
      </c>
      <c r="E96" s="328"/>
      <c r="F96" s="328"/>
      <c r="G96" s="329"/>
      <c r="H96" s="330">
        <f t="shared" si="5"/>
        <v>0</v>
      </c>
      <c r="I96" s="330"/>
      <c r="J96" s="351">
        <f t="shared" si="7"/>
      </c>
      <c r="K96" s="331"/>
      <c r="L96" s="330"/>
      <c r="M96" s="330"/>
    </row>
    <row r="97" spans="1:13" ht="17.25" customHeight="1" hidden="1">
      <c r="A97" s="70">
        <v>93</v>
      </c>
      <c r="B97" s="313" t="s">
        <v>175</v>
      </c>
      <c r="C97" s="310" t="s">
        <v>88</v>
      </c>
      <c r="D97" s="311">
        <v>1970</v>
      </c>
      <c r="E97" s="332"/>
      <c r="F97" s="332"/>
      <c r="G97" s="333"/>
      <c r="H97" s="330">
        <f t="shared" si="5"/>
        <v>0</v>
      </c>
      <c r="I97" s="330"/>
      <c r="J97" s="351">
        <f t="shared" si="7"/>
      </c>
      <c r="K97" s="331"/>
      <c r="L97" s="330"/>
      <c r="M97" s="330"/>
    </row>
    <row r="98" spans="1:13" ht="17.25" customHeight="1" hidden="1">
      <c r="A98" s="327">
        <v>94</v>
      </c>
      <c r="B98" s="312" t="s">
        <v>72</v>
      </c>
      <c r="C98" s="310" t="s">
        <v>219</v>
      </c>
      <c r="D98" s="311">
        <v>1961</v>
      </c>
      <c r="E98" s="332"/>
      <c r="F98" s="332"/>
      <c r="G98" s="333"/>
      <c r="H98" s="330">
        <f t="shared" si="5"/>
        <v>0</v>
      </c>
      <c r="I98" s="330"/>
      <c r="J98" s="351">
        <f t="shared" si="7"/>
      </c>
      <c r="K98" s="330"/>
      <c r="L98" s="330"/>
      <c r="M98" s="330"/>
    </row>
    <row r="99" spans="1:13" ht="17.25" customHeight="1" hidden="1">
      <c r="A99" s="70">
        <v>95</v>
      </c>
      <c r="B99" s="317" t="s">
        <v>148</v>
      </c>
      <c r="C99" s="310" t="s">
        <v>94</v>
      </c>
      <c r="D99" s="318">
        <v>1960</v>
      </c>
      <c r="E99" s="332"/>
      <c r="F99" s="332"/>
      <c r="G99" s="333"/>
      <c r="H99" s="330">
        <f t="shared" si="5"/>
        <v>0</v>
      </c>
      <c r="I99" s="330"/>
      <c r="J99" s="351">
        <f t="shared" si="7"/>
      </c>
      <c r="K99" s="330"/>
      <c r="L99" s="330"/>
      <c r="M99" s="330"/>
    </row>
    <row r="100" spans="1:13" ht="17.25" customHeight="1" hidden="1">
      <c r="A100" s="327">
        <v>96</v>
      </c>
      <c r="B100" s="312" t="s">
        <v>43</v>
      </c>
      <c r="C100" s="310" t="s">
        <v>219</v>
      </c>
      <c r="D100" s="311">
        <v>1967</v>
      </c>
      <c r="E100" s="332"/>
      <c r="F100" s="332"/>
      <c r="G100" s="333"/>
      <c r="H100" s="330">
        <f t="shared" si="5"/>
        <v>0</v>
      </c>
      <c r="I100" s="330"/>
      <c r="J100" s="351">
        <f t="shared" si="7"/>
      </c>
      <c r="K100" s="330"/>
      <c r="L100" s="330"/>
      <c r="M100" s="330"/>
    </row>
    <row r="101" spans="1:13" ht="17.25" customHeight="1" hidden="1">
      <c r="A101" s="70">
        <v>97</v>
      </c>
      <c r="B101" s="312" t="s">
        <v>180</v>
      </c>
      <c r="C101" s="310" t="s">
        <v>59</v>
      </c>
      <c r="D101" s="311">
        <v>1974</v>
      </c>
      <c r="E101" s="332"/>
      <c r="F101" s="332"/>
      <c r="G101" s="333"/>
      <c r="H101" s="330">
        <f>SUM(E101:G101)</f>
        <v>0</v>
      </c>
      <c r="I101" s="330"/>
      <c r="J101" s="351">
        <f t="shared" si="7"/>
      </c>
      <c r="K101" s="330"/>
      <c r="L101" s="330"/>
      <c r="M101" s="330"/>
    </row>
    <row r="102" spans="1:13" ht="17.25" customHeight="1" hidden="1">
      <c r="A102" s="327">
        <v>98</v>
      </c>
      <c r="B102" s="312" t="s">
        <v>171</v>
      </c>
      <c r="C102" s="310" t="s">
        <v>87</v>
      </c>
      <c r="D102" s="311">
        <v>1981</v>
      </c>
      <c r="E102" s="339"/>
      <c r="F102" s="339"/>
      <c r="G102" s="339"/>
      <c r="H102" s="330">
        <f>SUM(E102:G102)</f>
        <v>0</v>
      </c>
      <c r="I102" s="340"/>
      <c r="J102" s="351">
        <f t="shared" si="7"/>
      </c>
      <c r="K102" s="340"/>
      <c r="L102" s="340"/>
      <c r="M102" s="330"/>
    </row>
    <row r="103" spans="1:13" ht="17.25" customHeight="1" hidden="1">
      <c r="A103" s="70">
        <v>99</v>
      </c>
      <c r="B103" s="313" t="s">
        <v>69</v>
      </c>
      <c r="C103" s="310" t="s">
        <v>65</v>
      </c>
      <c r="D103" s="314">
        <v>1954</v>
      </c>
      <c r="E103" s="339"/>
      <c r="F103" s="339"/>
      <c r="G103" s="339"/>
      <c r="H103" s="330">
        <f>SUM(E103:G103)</f>
        <v>0</v>
      </c>
      <c r="I103" s="340"/>
      <c r="J103" s="351">
        <f t="shared" si="7"/>
      </c>
      <c r="K103" s="340"/>
      <c r="L103" s="340"/>
      <c r="M103" s="330"/>
    </row>
    <row r="104" spans="1:13" ht="17.25" customHeight="1" hidden="1">
      <c r="A104" s="327">
        <v>100</v>
      </c>
      <c r="B104" s="312" t="s">
        <v>172</v>
      </c>
      <c r="C104" s="310" t="s">
        <v>87</v>
      </c>
      <c r="D104" s="311">
        <v>1992</v>
      </c>
      <c r="E104" s="339"/>
      <c r="F104" s="339"/>
      <c r="G104" s="339"/>
      <c r="H104" s="330">
        <f>SUM(E104:G104)</f>
        <v>0</v>
      </c>
      <c r="I104" s="340"/>
      <c r="J104" s="351">
        <f t="shared" si="7"/>
      </c>
      <c r="K104" s="340"/>
      <c r="L104" s="340"/>
      <c r="M104" s="330"/>
    </row>
    <row r="105" spans="1:13" ht="15.75">
      <c r="A105" s="192" t="s">
        <v>124</v>
      </c>
      <c r="M105" s="162" t="str">
        <f>M3</f>
        <v>SM-175; SMK-170; I.-165; II.-140; III.-135</v>
      </c>
    </row>
    <row r="106" spans="1:13" ht="30.75" customHeight="1">
      <c r="A106" s="193" t="s">
        <v>9</v>
      </c>
      <c r="B106" s="157" t="s">
        <v>16</v>
      </c>
      <c r="C106" s="157" t="s">
        <v>17</v>
      </c>
      <c r="D106" s="68" t="s">
        <v>105</v>
      </c>
      <c r="E106" s="24" t="s">
        <v>18</v>
      </c>
      <c r="F106" s="24" t="s">
        <v>19</v>
      </c>
      <c r="G106" s="24" t="s">
        <v>20</v>
      </c>
      <c r="H106" s="25" t="s">
        <v>5</v>
      </c>
      <c r="I106" s="25" t="s">
        <v>139</v>
      </c>
      <c r="J106" s="26" t="s">
        <v>33</v>
      </c>
      <c r="K106" s="27" t="s">
        <v>39</v>
      </c>
      <c r="L106" s="27" t="s">
        <v>40</v>
      </c>
      <c r="M106" s="24" t="s">
        <v>11</v>
      </c>
    </row>
    <row r="107" spans="1:13" ht="17.25" customHeight="1">
      <c r="A107" s="372">
        <v>1</v>
      </c>
      <c r="B107" s="312" t="s">
        <v>51</v>
      </c>
      <c r="C107" s="310" t="s">
        <v>87</v>
      </c>
      <c r="D107" s="311">
        <v>1975</v>
      </c>
      <c r="E107" s="135">
        <v>49</v>
      </c>
      <c r="F107" s="135">
        <v>63</v>
      </c>
      <c r="G107" s="136">
        <v>56</v>
      </c>
      <c r="H107" s="3">
        <f aca="true" t="shared" si="8" ref="H107:H128">SUM(E107:G107)</f>
        <v>168</v>
      </c>
      <c r="I107" s="3">
        <v>2</v>
      </c>
      <c r="J107" s="351" t="str">
        <f aca="true" t="shared" si="9" ref="J107:J128">IF(H107&gt;=175,"SM",IF(H107&gt;=170,"smk",IF(H107&gt;=165,"1.kl.",IF(H107&gt;=140,"2.kl.",IF(H107&gt;=135,"3.kl","")))))</f>
        <v>1.kl.</v>
      </c>
      <c r="K107" s="139">
        <v>120</v>
      </c>
      <c r="L107" s="3">
        <f aca="true" t="shared" si="10" ref="L107:L114">SUM(K107,H107)</f>
        <v>288</v>
      </c>
      <c r="M107" s="3">
        <v>3.5</v>
      </c>
    </row>
    <row r="108" spans="1:13" ht="17.25" customHeight="1">
      <c r="A108" s="372">
        <v>2</v>
      </c>
      <c r="B108" s="312" t="s">
        <v>60</v>
      </c>
      <c r="C108" s="310" t="s">
        <v>90</v>
      </c>
      <c r="D108" s="311">
        <v>1955</v>
      </c>
      <c r="E108" s="135">
        <v>48</v>
      </c>
      <c r="F108" s="135">
        <v>53</v>
      </c>
      <c r="G108" s="136">
        <v>51</v>
      </c>
      <c r="H108" s="3">
        <f t="shared" si="8"/>
        <v>152</v>
      </c>
      <c r="I108" s="3"/>
      <c r="J108" s="351" t="str">
        <f t="shared" si="9"/>
        <v>2.kl.</v>
      </c>
      <c r="K108" s="3">
        <v>124</v>
      </c>
      <c r="L108" s="3">
        <f t="shared" si="10"/>
        <v>276</v>
      </c>
      <c r="M108" s="3">
        <v>2.5</v>
      </c>
    </row>
    <row r="109" spans="1:13" ht="17.25" customHeight="1">
      <c r="A109" s="372">
        <v>3</v>
      </c>
      <c r="B109" s="313" t="s">
        <v>78</v>
      </c>
      <c r="C109" s="310" t="s">
        <v>89</v>
      </c>
      <c r="D109" s="311">
        <v>1994</v>
      </c>
      <c r="E109" s="135">
        <v>53</v>
      </c>
      <c r="F109" s="135">
        <v>59</v>
      </c>
      <c r="G109" s="136">
        <v>50</v>
      </c>
      <c r="H109" s="3">
        <f t="shared" si="8"/>
        <v>162</v>
      </c>
      <c r="I109" s="3">
        <v>2</v>
      </c>
      <c r="J109" s="351" t="str">
        <f t="shared" si="9"/>
        <v>2.kl.</v>
      </c>
      <c r="K109" s="3">
        <v>90</v>
      </c>
      <c r="L109" s="3">
        <f t="shared" si="10"/>
        <v>252</v>
      </c>
      <c r="M109" s="3">
        <v>1.5</v>
      </c>
    </row>
    <row r="110" spans="1:13" ht="17.25" customHeight="1">
      <c r="A110" s="372">
        <v>4</v>
      </c>
      <c r="B110" s="313" t="s">
        <v>71</v>
      </c>
      <c r="C110" s="310" t="s">
        <v>89</v>
      </c>
      <c r="D110" s="311">
        <v>1967</v>
      </c>
      <c r="E110" s="135">
        <v>50</v>
      </c>
      <c r="F110" s="135">
        <v>57</v>
      </c>
      <c r="G110" s="136">
        <v>63</v>
      </c>
      <c r="H110" s="3">
        <f t="shared" si="8"/>
        <v>170</v>
      </c>
      <c r="I110" s="3">
        <v>1</v>
      </c>
      <c r="J110" s="351" t="str">
        <f t="shared" si="9"/>
        <v>smk</v>
      </c>
      <c r="K110" s="3">
        <v>79</v>
      </c>
      <c r="L110" s="3">
        <f t="shared" si="10"/>
        <v>249</v>
      </c>
      <c r="M110" s="3">
        <v>0.5</v>
      </c>
    </row>
    <row r="111" spans="1:13" ht="17.25" customHeight="1">
      <c r="A111" s="372">
        <v>5</v>
      </c>
      <c r="B111" s="312" t="s">
        <v>169</v>
      </c>
      <c r="C111" s="310" t="s">
        <v>87</v>
      </c>
      <c r="D111" s="311">
        <v>1995</v>
      </c>
      <c r="E111" s="135">
        <v>43</v>
      </c>
      <c r="F111" s="135">
        <v>53</v>
      </c>
      <c r="G111" s="136">
        <v>50</v>
      </c>
      <c r="H111" s="3">
        <f t="shared" si="8"/>
        <v>146</v>
      </c>
      <c r="I111" s="3">
        <v>2</v>
      </c>
      <c r="J111" s="351" t="str">
        <f t="shared" si="9"/>
        <v>2.kl.</v>
      </c>
      <c r="K111" s="3">
        <v>95</v>
      </c>
      <c r="L111" s="3">
        <f t="shared" si="10"/>
        <v>241</v>
      </c>
      <c r="M111" s="3">
        <v>0.5</v>
      </c>
    </row>
    <row r="112" spans="1:13" ht="17.25" customHeight="1">
      <c r="A112" s="372">
        <v>6</v>
      </c>
      <c r="B112" s="312" t="s">
        <v>130</v>
      </c>
      <c r="C112" s="310" t="s">
        <v>206</v>
      </c>
      <c r="D112" s="311">
        <v>1972</v>
      </c>
      <c r="E112" s="135">
        <v>52</v>
      </c>
      <c r="F112" s="135">
        <v>42</v>
      </c>
      <c r="G112" s="136">
        <v>46</v>
      </c>
      <c r="H112" s="3">
        <f t="shared" si="8"/>
        <v>140</v>
      </c>
      <c r="I112" s="3">
        <v>2</v>
      </c>
      <c r="J112" s="351" t="str">
        <f t="shared" si="9"/>
        <v>2.kl.</v>
      </c>
      <c r="K112" s="139">
        <v>93</v>
      </c>
      <c r="L112" s="3">
        <f t="shared" si="10"/>
        <v>233</v>
      </c>
      <c r="M112" s="3">
        <v>0.5</v>
      </c>
    </row>
    <row r="113" spans="1:13" ht="17.25" customHeight="1">
      <c r="A113" s="372">
        <v>7</v>
      </c>
      <c r="B113" s="312" t="s">
        <v>249</v>
      </c>
      <c r="C113" s="310" t="s">
        <v>87</v>
      </c>
      <c r="D113" s="311">
        <v>1988</v>
      </c>
      <c r="E113" s="135">
        <v>50</v>
      </c>
      <c r="F113" s="135">
        <v>52</v>
      </c>
      <c r="G113" s="136">
        <v>38</v>
      </c>
      <c r="H113" s="3">
        <f t="shared" si="8"/>
        <v>140</v>
      </c>
      <c r="I113" s="3">
        <v>1</v>
      </c>
      <c r="J113" s="351" t="str">
        <f t="shared" si="9"/>
        <v>2.kl.</v>
      </c>
      <c r="K113" s="139">
        <v>89</v>
      </c>
      <c r="L113" s="3">
        <f t="shared" si="10"/>
        <v>229</v>
      </c>
      <c r="M113" s="3">
        <v>0.5</v>
      </c>
    </row>
    <row r="114" spans="1:13" ht="17.25" customHeight="1">
      <c r="A114" s="372">
        <v>8</v>
      </c>
      <c r="B114" s="313" t="s">
        <v>70</v>
      </c>
      <c r="C114" s="310" t="s">
        <v>89</v>
      </c>
      <c r="D114" s="311">
        <v>1991</v>
      </c>
      <c r="E114" s="135">
        <v>51</v>
      </c>
      <c r="F114" s="135">
        <v>60</v>
      </c>
      <c r="G114" s="136">
        <v>42</v>
      </c>
      <c r="H114" s="3">
        <f t="shared" si="8"/>
        <v>153</v>
      </c>
      <c r="I114" s="3"/>
      <c r="J114" s="351" t="str">
        <f t="shared" si="9"/>
        <v>2.kl.</v>
      </c>
      <c r="K114" s="139">
        <v>52</v>
      </c>
      <c r="L114" s="3">
        <f t="shared" si="10"/>
        <v>205</v>
      </c>
      <c r="M114" s="3">
        <v>0.5</v>
      </c>
    </row>
    <row r="115" spans="1:13" ht="17.25" customHeight="1">
      <c r="A115" s="176">
        <v>9</v>
      </c>
      <c r="B115" s="312" t="s">
        <v>258</v>
      </c>
      <c r="C115" s="310" t="s">
        <v>87</v>
      </c>
      <c r="D115" s="311">
        <v>1989</v>
      </c>
      <c r="E115" s="135">
        <v>46</v>
      </c>
      <c r="F115" s="135">
        <v>52</v>
      </c>
      <c r="G115" s="136">
        <v>42</v>
      </c>
      <c r="H115" s="3">
        <f t="shared" si="8"/>
        <v>140</v>
      </c>
      <c r="I115" s="3"/>
      <c r="J115" s="351" t="str">
        <f t="shared" si="9"/>
        <v>2.kl.</v>
      </c>
      <c r="K115" s="3"/>
      <c r="L115" s="3"/>
      <c r="M115" s="3">
        <v>0.5</v>
      </c>
    </row>
    <row r="116" spans="1:13" ht="17.25" customHeight="1">
      <c r="A116" s="176">
        <v>10</v>
      </c>
      <c r="B116" s="315" t="s">
        <v>184</v>
      </c>
      <c r="C116" s="315" t="s">
        <v>94</v>
      </c>
      <c r="D116" s="316">
        <v>1975</v>
      </c>
      <c r="E116" s="135">
        <v>42</v>
      </c>
      <c r="F116" s="135">
        <v>53</v>
      </c>
      <c r="G116" s="136">
        <v>41</v>
      </c>
      <c r="H116" s="3">
        <f t="shared" si="8"/>
        <v>136</v>
      </c>
      <c r="I116" s="3"/>
      <c r="J116" s="351" t="str">
        <f t="shared" si="9"/>
        <v>3.kl</v>
      </c>
      <c r="K116" s="139"/>
      <c r="L116" s="3"/>
      <c r="M116" s="3">
        <v>0.5</v>
      </c>
    </row>
    <row r="117" spans="1:13" ht="17.25" customHeight="1">
      <c r="A117" s="176">
        <v>11</v>
      </c>
      <c r="B117" s="312" t="s">
        <v>217</v>
      </c>
      <c r="C117" s="310" t="s">
        <v>87</v>
      </c>
      <c r="D117" s="311">
        <v>1997</v>
      </c>
      <c r="E117" s="135">
        <v>41</v>
      </c>
      <c r="F117" s="135">
        <v>38</v>
      </c>
      <c r="G117" s="136">
        <v>54</v>
      </c>
      <c r="H117" s="3">
        <f t="shared" si="8"/>
        <v>133</v>
      </c>
      <c r="I117" s="3"/>
      <c r="J117" s="351">
        <f t="shared" si="9"/>
      </c>
      <c r="K117" s="139"/>
      <c r="L117" s="3"/>
      <c r="M117" s="3">
        <v>0.5</v>
      </c>
    </row>
    <row r="118" spans="1:13" ht="17.25" customHeight="1">
      <c r="A118" s="176">
        <v>12</v>
      </c>
      <c r="B118" s="312" t="s">
        <v>214</v>
      </c>
      <c r="C118" s="310" t="s">
        <v>87</v>
      </c>
      <c r="D118" s="311">
        <v>1989</v>
      </c>
      <c r="E118" s="135">
        <v>30</v>
      </c>
      <c r="F118" s="135">
        <v>54</v>
      </c>
      <c r="G118" s="136">
        <v>40</v>
      </c>
      <c r="H118" s="3">
        <f t="shared" si="8"/>
        <v>124</v>
      </c>
      <c r="I118" s="3"/>
      <c r="J118" s="351">
        <f t="shared" si="9"/>
      </c>
      <c r="K118" s="139"/>
      <c r="L118" s="3"/>
      <c r="M118" s="3">
        <v>0.5</v>
      </c>
    </row>
    <row r="119" spans="1:13" ht="17.25" customHeight="1">
      <c r="A119" s="176">
        <v>13</v>
      </c>
      <c r="B119" s="312" t="s">
        <v>42</v>
      </c>
      <c r="C119" s="310" t="s">
        <v>94</v>
      </c>
      <c r="D119" s="311">
        <v>1951</v>
      </c>
      <c r="E119" s="135">
        <v>40</v>
      </c>
      <c r="F119" s="135">
        <v>42</v>
      </c>
      <c r="G119" s="136">
        <v>37</v>
      </c>
      <c r="H119" s="3">
        <f t="shared" si="8"/>
        <v>119</v>
      </c>
      <c r="I119" s="3"/>
      <c r="J119" s="351">
        <f t="shared" si="9"/>
      </c>
      <c r="K119" s="139"/>
      <c r="L119" s="3"/>
      <c r="M119" s="3">
        <v>0.5</v>
      </c>
    </row>
    <row r="120" spans="1:13" ht="17.25" customHeight="1">
      <c r="A120" s="176">
        <v>14</v>
      </c>
      <c r="B120" s="312" t="s">
        <v>62</v>
      </c>
      <c r="C120" s="310" t="s">
        <v>59</v>
      </c>
      <c r="D120" s="311">
        <v>1983</v>
      </c>
      <c r="E120" s="135">
        <v>42</v>
      </c>
      <c r="F120" s="135">
        <v>41</v>
      </c>
      <c r="G120" s="136">
        <v>35</v>
      </c>
      <c r="H120" s="3">
        <f t="shared" si="8"/>
        <v>118</v>
      </c>
      <c r="I120" s="3"/>
      <c r="J120" s="351">
        <f t="shared" si="9"/>
      </c>
      <c r="K120" s="139"/>
      <c r="L120" s="3"/>
      <c r="M120" s="3">
        <v>0.5</v>
      </c>
    </row>
    <row r="121" spans="1:13" ht="17.25" customHeight="1">
      <c r="A121" s="176">
        <v>15</v>
      </c>
      <c r="B121" s="313" t="s">
        <v>253</v>
      </c>
      <c r="C121" s="310" t="s">
        <v>89</v>
      </c>
      <c r="D121" s="311">
        <v>1998</v>
      </c>
      <c r="E121" s="135">
        <v>41</v>
      </c>
      <c r="F121" s="135">
        <v>35</v>
      </c>
      <c r="G121" s="136">
        <v>36</v>
      </c>
      <c r="H121" s="3">
        <f t="shared" si="8"/>
        <v>112</v>
      </c>
      <c r="I121" s="3"/>
      <c r="J121" s="351">
        <f t="shared" si="9"/>
      </c>
      <c r="K121" s="3"/>
      <c r="L121" s="3"/>
      <c r="M121" s="3">
        <v>0.5</v>
      </c>
    </row>
    <row r="122" spans="1:13" ht="17.25" customHeight="1">
      <c r="A122" s="176">
        <v>16</v>
      </c>
      <c r="B122" s="312" t="s">
        <v>251</v>
      </c>
      <c r="C122" s="310" t="s">
        <v>87</v>
      </c>
      <c r="D122" s="311">
        <v>1982</v>
      </c>
      <c r="E122" s="135">
        <v>23</v>
      </c>
      <c r="F122" s="135">
        <v>48</v>
      </c>
      <c r="G122" s="136">
        <v>33</v>
      </c>
      <c r="H122" s="3">
        <f t="shared" si="8"/>
        <v>104</v>
      </c>
      <c r="I122" s="3"/>
      <c r="J122" s="351">
        <f t="shared" si="9"/>
      </c>
      <c r="K122" s="139"/>
      <c r="L122" s="3"/>
      <c r="M122" s="3">
        <v>0.5</v>
      </c>
    </row>
    <row r="123" spans="1:13" ht="17.25" customHeight="1">
      <c r="A123" s="176">
        <v>17</v>
      </c>
      <c r="B123" s="315" t="s">
        <v>221</v>
      </c>
      <c r="C123" s="310" t="s">
        <v>222</v>
      </c>
      <c r="D123" s="316">
        <v>1979</v>
      </c>
      <c r="E123" s="135">
        <v>28</v>
      </c>
      <c r="F123" s="135">
        <v>41</v>
      </c>
      <c r="G123" s="136">
        <v>29</v>
      </c>
      <c r="H123" s="3">
        <f t="shared" si="8"/>
        <v>98</v>
      </c>
      <c r="I123" s="3"/>
      <c r="J123" s="351">
        <f t="shared" si="9"/>
      </c>
      <c r="K123" s="139"/>
      <c r="L123" s="3"/>
      <c r="M123" s="3">
        <v>0.5</v>
      </c>
    </row>
    <row r="124" spans="1:13" ht="17.25" customHeight="1">
      <c r="A124" s="176">
        <v>18</v>
      </c>
      <c r="B124" s="312" t="s">
        <v>158</v>
      </c>
      <c r="C124" s="310" t="s">
        <v>87</v>
      </c>
      <c r="D124" s="311">
        <v>1988</v>
      </c>
      <c r="E124" s="135">
        <v>33</v>
      </c>
      <c r="F124" s="135">
        <v>48</v>
      </c>
      <c r="G124" s="136">
        <v>17</v>
      </c>
      <c r="H124" s="3">
        <f t="shared" si="8"/>
        <v>98</v>
      </c>
      <c r="I124" s="3"/>
      <c r="J124" s="351">
        <f t="shared" si="9"/>
      </c>
      <c r="K124" s="139"/>
      <c r="L124" s="3"/>
      <c r="M124" s="3">
        <v>0.5</v>
      </c>
    </row>
    <row r="125" spans="1:13" ht="17.25" customHeight="1">
      <c r="A125" s="176">
        <v>19</v>
      </c>
      <c r="B125" s="312" t="s">
        <v>61</v>
      </c>
      <c r="C125" s="310" t="s">
        <v>59</v>
      </c>
      <c r="D125" s="311">
        <v>1976</v>
      </c>
      <c r="E125" s="135">
        <v>36</v>
      </c>
      <c r="F125" s="135">
        <v>28</v>
      </c>
      <c r="G125" s="136">
        <v>33</v>
      </c>
      <c r="H125" s="3">
        <f t="shared" si="8"/>
        <v>97</v>
      </c>
      <c r="I125" s="3"/>
      <c r="J125" s="351">
        <f t="shared" si="9"/>
      </c>
      <c r="K125" s="139"/>
      <c r="L125" s="3"/>
      <c r="M125" s="3">
        <v>0.5</v>
      </c>
    </row>
    <row r="126" spans="1:13" ht="17.25" customHeight="1">
      <c r="A126" s="176">
        <v>20</v>
      </c>
      <c r="B126" s="312" t="s">
        <v>104</v>
      </c>
      <c r="C126" s="310" t="s">
        <v>87</v>
      </c>
      <c r="D126" s="311">
        <v>1991</v>
      </c>
      <c r="E126" s="135">
        <v>31</v>
      </c>
      <c r="F126" s="135">
        <v>25</v>
      </c>
      <c r="G126" s="136">
        <v>40</v>
      </c>
      <c r="H126" s="3">
        <f t="shared" si="8"/>
        <v>96</v>
      </c>
      <c r="I126" s="3"/>
      <c r="J126" s="351">
        <f t="shared" si="9"/>
      </c>
      <c r="K126" s="139"/>
      <c r="L126" s="3"/>
      <c r="M126" s="3">
        <v>0.5</v>
      </c>
    </row>
    <row r="127" spans="1:13" ht="17.25" customHeight="1">
      <c r="A127" s="176">
        <v>21</v>
      </c>
      <c r="B127" s="315" t="s">
        <v>223</v>
      </c>
      <c r="C127" s="310" t="s">
        <v>222</v>
      </c>
      <c r="D127" s="316">
        <v>1974</v>
      </c>
      <c r="E127" s="135">
        <v>24</v>
      </c>
      <c r="F127" s="135">
        <v>36</v>
      </c>
      <c r="G127" s="136">
        <v>31</v>
      </c>
      <c r="H127" s="3">
        <f t="shared" si="8"/>
        <v>91</v>
      </c>
      <c r="I127" s="3"/>
      <c r="J127" s="351">
        <f t="shared" si="9"/>
      </c>
      <c r="K127" s="139"/>
      <c r="L127" s="3"/>
      <c r="M127" s="3">
        <v>0.5</v>
      </c>
    </row>
    <row r="128" spans="1:13" ht="17.25" customHeight="1">
      <c r="A128" s="176">
        <v>22</v>
      </c>
      <c r="B128" s="312" t="s">
        <v>156</v>
      </c>
      <c r="C128" s="310" t="s">
        <v>87</v>
      </c>
      <c r="D128" s="311">
        <v>1997</v>
      </c>
      <c r="E128" s="135">
        <v>33</v>
      </c>
      <c r="F128" s="135">
        <v>21</v>
      </c>
      <c r="G128" s="136">
        <v>18</v>
      </c>
      <c r="H128" s="3">
        <f t="shared" si="8"/>
        <v>72</v>
      </c>
      <c r="I128" s="3"/>
      <c r="J128" s="351">
        <f t="shared" si="9"/>
      </c>
      <c r="K128" s="3"/>
      <c r="L128" s="3"/>
      <c r="M128" s="3">
        <v>0.5</v>
      </c>
    </row>
    <row r="129" spans="2:13" ht="15.75">
      <c r="B129" s="153" t="s">
        <v>14</v>
      </c>
      <c r="E129" s="6" t="s">
        <v>5</v>
      </c>
      <c r="F129" s="5"/>
      <c r="G129" s="6" t="s">
        <v>15</v>
      </c>
      <c r="H129" s="6"/>
      <c r="I129" s="175" t="s">
        <v>13</v>
      </c>
      <c r="K129" s="6"/>
      <c r="L129" s="6"/>
      <c r="M129" s="5"/>
    </row>
    <row r="130" spans="1:13" ht="14.25" customHeight="1">
      <c r="A130" s="93">
        <v>1</v>
      </c>
      <c r="B130" s="310" t="s">
        <v>87</v>
      </c>
      <c r="C130" s="158"/>
      <c r="D130" s="324"/>
      <c r="E130" s="139">
        <v>694</v>
      </c>
      <c r="F130" s="285"/>
      <c r="G130" s="241">
        <v>20</v>
      </c>
      <c r="H130" s="37"/>
      <c r="I130" s="139">
        <v>25.5</v>
      </c>
      <c r="M130" s="5"/>
    </row>
    <row r="131" spans="1:13" ht="14.25" customHeight="1">
      <c r="A131" s="93">
        <v>2</v>
      </c>
      <c r="B131" s="310" t="s">
        <v>89</v>
      </c>
      <c r="E131" s="8">
        <v>670</v>
      </c>
      <c r="F131" s="57"/>
      <c r="G131" s="241">
        <v>16</v>
      </c>
      <c r="H131" s="58"/>
      <c r="I131" s="139">
        <v>6</v>
      </c>
      <c r="M131" s="5"/>
    </row>
    <row r="132" spans="1:13" ht="14.25" customHeight="1">
      <c r="A132" s="93">
        <v>3</v>
      </c>
      <c r="B132" s="310" t="s">
        <v>94</v>
      </c>
      <c r="C132" s="159"/>
      <c r="D132" s="325"/>
      <c r="E132" s="8">
        <v>624</v>
      </c>
      <c r="F132" s="38"/>
      <c r="G132" s="49">
        <v>13</v>
      </c>
      <c r="H132" s="38"/>
      <c r="I132" s="139">
        <v>10</v>
      </c>
      <c r="M132" s="5"/>
    </row>
    <row r="133" spans="1:13" ht="14.25" customHeight="1">
      <c r="A133" s="93">
        <v>4</v>
      </c>
      <c r="B133" s="321" t="s">
        <v>59</v>
      </c>
      <c r="C133" s="159"/>
      <c r="D133" s="325"/>
      <c r="E133" s="139">
        <v>602</v>
      </c>
      <c r="F133" s="276"/>
      <c r="G133" s="49">
        <v>11</v>
      </c>
      <c r="H133" s="38"/>
      <c r="I133" s="139">
        <v>6</v>
      </c>
      <c r="M133" s="5"/>
    </row>
    <row r="134" spans="1:13" ht="14.25" customHeight="1">
      <c r="A134" s="93">
        <v>5</v>
      </c>
      <c r="B134" s="310" t="s">
        <v>206</v>
      </c>
      <c r="C134" s="159"/>
      <c r="D134" s="325"/>
      <c r="E134" s="139">
        <v>552</v>
      </c>
      <c r="F134" s="276"/>
      <c r="G134" s="49">
        <v>9</v>
      </c>
      <c r="H134" s="38"/>
      <c r="I134" s="139">
        <v>3</v>
      </c>
      <c r="M134" s="5"/>
    </row>
    <row r="135" spans="1:13" ht="14.25" customHeight="1">
      <c r="A135" s="93">
        <v>6</v>
      </c>
      <c r="B135" s="310" t="s">
        <v>90</v>
      </c>
      <c r="C135" s="159"/>
      <c r="D135" s="325"/>
      <c r="E135" s="139">
        <v>545</v>
      </c>
      <c r="F135" s="276"/>
      <c r="G135" s="49">
        <v>7</v>
      </c>
      <c r="H135" s="38"/>
      <c r="I135" s="139">
        <v>4.5</v>
      </c>
      <c r="M135" s="5"/>
    </row>
    <row r="136" spans="1:13" ht="14.25" customHeight="1">
      <c r="A136" s="93">
        <v>7</v>
      </c>
      <c r="B136" s="310" t="s">
        <v>222</v>
      </c>
      <c r="C136" s="159"/>
      <c r="D136" s="325"/>
      <c r="E136" s="139">
        <v>544</v>
      </c>
      <c r="F136" s="276"/>
      <c r="G136" s="49">
        <v>5</v>
      </c>
      <c r="H136" s="38"/>
      <c r="I136" s="139">
        <v>4</v>
      </c>
      <c r="M136" s="5"/>
    </row>
    <row r="137" spans="1:13" ht="14.25" customHeight="1">
      <c r="A137" s="93">
        <v>8</v>
      </c>
      <c r="B137" s="310" t="s">
        <v>202</v>
      </c>
      <c r="C137" s="159"/>
      <c r="D137" s="325"/>
      <c r="E137" s="185">
        <v>396</v>
      </c>
      <c r="F137" s="57"/>
      <c r="G137" s="256">
        <v>0</v>
      </c>
      <c r="H137" s="58"/>
      <c r="I137" s="139">
        <v>2</v>
      </c>
      <c r="M137" s="5"/>
    </row>
    <row r="138" spans="1:11" s="11" customFormat="1" ht="14.25" customHeight="1">
      <c r="A138" s="93">
        <v>9</v>
      </c>
      <c r="B138" s="310" t="s">
        <v>86</v>
      </c>
      <c r="C138" s="159"/>
      <c r="D138" s="325"/>
      <c r="E138" s="185">
        <v>364</v>
      </c>
      <c r="F138" s="39"/>
      <c r="G138" s="256">
        <v>0</v>
      </c>
      <c r="H138" s="39"/>
      <c r="I138" s="139">
        <v>1.5</v>
      </c>
      <c r="K138" s="1"/>
    </row>
    <row r="139" spans="1:9" ht="14.25" customHeight="1">
      <c r="A139" s="93">
        <v>10</v>
      </c>
      <c r="B139" s="310" t="s">
        <v>219</v>
      </c>
      <c r="C139" s="159"/>
      <c r="D139" s="325"/>
      <c r="E139" s="185">
        <v>267</v>
      </c>
      <c r="F139" s="388"/>
      <c r="G139" s="256">
        <v>0</v>
      </c>
      <c r="H139" s="404"/>
      <c r="I139" s="139">
        <v>1</v>
      </c>
    </row>
    <row r="140" spans="1:12" ht="14.25" customHeight="1">
      <c r="A140" s="93">
        <v>11</v>
      </c>
      <c r="B140" s="315" t="s">
        <v>227</v>
      </c>
      <c r="C140" s="159"/>
      <c r="D140" s="325"/>
      <c r="E140" s="185">
        <v>259</v>
      </c>
      <c r="F140" s="277"/>
      <c r="G140" s="264">
        <v>0</v>
      </c>
      <c r="H140" s="39"/>
      <c r="I140" s="139">
        <v>1</v>
      </c>
      <c r="L140" s="4"/>
    </row>
    <row r="141" spans="1:12" ht="14.25" customHeight="1">
      <c r="A141" s="93">
        <v>12</v>
      </c>
      <c r="B141" s="310" t="s">
        <v>204</v>
      </c>
      <c r="C141" s="159"/>
      <c r="D141" s="325"/>
      <c r="E141" s="185">
        <v>248</v>
      </c>
      <c r="F141" s="277"/>
      <c r="G141" s="264">
        <v>0</v>
      </c>
      <c r="H141" s="39"/>
      <c r="I141" s="139">
        <v>1</v>
      </c>
      <c r="L141" s="4"/>
    </row>
    <row r="142" spans="1:12" ht="14.25" customHeight="1">
      <c r="A142" s="93">
        <v>13</v>
      </c>
      <c r="B142" s="310" t="s">
        <v>226</v>
      </c>
      <c r="C142" s="159"/>
      <c r="D142" s="325"/>
      <c r="E142" s="185">
        <v>224</v>
      </c>
      <c r="F142" s="277"/>
      <c r="G142" s="264">
        <v>0</v>
      </c>
      <c r="H142" s="39"/>
      <c r="I142" s="139">
        <v>1</v>
      </c>
      <c r="L142" s="4"/>
    </row>
    <row r="143" spans="1:12" ht="14.25" customHeight="1">
      <c r="A143" s="93">
        <v>14</v>
      </c>
      <c r="B143" s="310" t="s">
        <v>245</v>
      </c>
      <c r="C143" s="160"/>
      <c r="D143" s="326"/>
      <c r="E143" s="185">
        <v>168</v>
      </c>
      <c r="F143" s="403"/>
      <c r="G143" s="264">
        <v>0</v>
      </c>
      <c r="H143" s="405"/>
      <c r="I143" s="139">
        <v>0.5</v>
      </c>
      <c r="L143" s="4"/>
    </row>
    <row r="144" spans="1:12" ht="14.25" customHeight="1">
      <c r="A144" s="93">
        <v>15</v>
      </c>
      <c r="B144" s="310" t="s">
        <v>238</v>
      </c>
      <c r="C144" s="159"/>
      <c r="D144" s="325"/>
      <c r="E144" s="185">
        <v>141</v>
      </c>
      <c r="F144" s="277"/>
      <c r="G144" s="264">
        <v>0</v>
      </c>
      <c r="H144" s="39"/>
      <c r="I144" s="139">
        <v>0.5</v>
      </c>
      <c r="L144" s="4"/>
    </row>
    <row r="145" spans="1:12" ht="14.25" customHeight="1">
      <c r="A145" s="93">
        <v>16</v>
      </c>
      <c r="B145" s="310" t="s">
        <v>88</v>
      </c>
      <c r="C145" s="159"/>
      <c r="D145" s="325"/>
      <c r="E145" s="185">
        <v>74</v>
      </c>
      <c r="F145" s="388"/>
      <c r="G145" s="256">
        <v>0</v>
      </c>
      <c r="H145" s="404"/>
      <c r="I145" s="139">
        <v>0.5</v>
      </c>
      <c r="L145" s="4"/>
    </row>
    <row r="146" ht="15.75">
      <c r="L146" s="4"/>
    </row>
    <row r="147" spans="1:12" ht="15.75">
      <c r="A147" s="309" t="s">
        <v>23</v>
      </c>
      <c r="J147" s="13" t="s">
        <v>10</v>
      </c>
      <c r="L147" s="4"/>
    </row>
    <row r="148" ht="15.75">
      <c r="L148" s="4"/>
    </row>
    <row r="149" spans="1:12" ht="15.75">
      <c r="A149" s="309" t="s">
        <v>260</v>
      </c>
      <c r="J149" s="13" t="s">
        <v>22</v>
      </c>
      <c r="L149" s="4"/>
    </row>
  </sheetData>
  <sheetProtection/>
  <printOptions horizontalCentered="1"/>
  <pageMargins left="0.1968503937007874" right="0.75" top="0.3937007874015748" bottom="0.1968503937007874" header="0.2755905511811024" footer="0.2362204724409449"/>
  <pageSetup fitToHeight="3"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R23"/>
  <sheetViews>
    <sheetView zoomScale="85" zoomScaleNormal="85" zoomScalePageLayoutView="0" workbookViewId="0" topLeftCell="A1">
      <selection activeCell="R18" sqref="R18"/>
    </sheetView>
  </sheetViews>
  <sheetFormatPr defaultColWidth="9.140625" defaultRowHeight="12.75"/>
  <cols>
    <col min="1" max="1" width="6.00390625" style="78" customWidth="1"/>
    <col min="2" max="2" width="22.28125" style="78" customWidth="1"/>
    <col min="3" max="3" width="17.00390625" style="78" customWidth="1"/>
    <col min="4" max="4" width="9.421875" style="78" customWidth="1"/>
    <col min="5" max="5" width="3.7109375" style="78" customWidth="1"/>
    <col min="6" max="6" width="2.00390625" style="78" customWidth="1"/>
    <col min="7" max="13" width="7.140625" style="78" customWidth="1"/>
    <col min="14" max="14" width="8.7109375" style="78" customWidth="1"/>
    <col min="15" max="15" width="3.7109375" style="78" customWidth="1"/>
    <col min="16" max="16" width="11.00390625" style="78" customWidth="1"/>
    <col min="17" max="17" width="11.140625" style="78" customWidth="1"/>
    <col min="18" max="18" width="18.00390625" style="78" customWidth="1"/>
    <col min="19" max="16384" width="9.140625" style="78" customWidth="1"/>
  </cols>
  <sheetData>
    <row r="1" ht="18">
      <c r="A1" s="212" t="s">
        <v>198</v>
      </c>
    </row>
    <row r="2" ht="18">
      <c r="A2" s="212" t="s">
        <v>199</v>
      </c>
    </row>
    <row r="3" s="81" customFormat="1" ht="27">
      <c r="A3" s="99" t="s">
        <v>132</v>
      </c>
    </row>
    <row r="4" spans="1:18" s="81" customFormat="1" ht="25.5">
      <c r="A4" s="100" t="s">
        <v>35</v>
      </c>
      <c r="B4" s="177" t="s">
        <v>26</v>
      </c>
      <c r="C4" s="101" t="s">
        <v>6</v>
      </c>
      <c r="D4" s="90" t="s">
        <v>127</v>
      </c>
      <c r="E4" s="353" t="s">
        <v>139</v>
      </c>
      <c r="F4" s="102"/>
      <c r="G4" s="83">
        <v>1</v>
      </c>
      <c r="H4" s="83">
        <v>2</v>
      </c>
      <c r="I4" s="83">
        <v>3</v>
      </c>
      <c r="J4" s="83">
        <v>4</v>
      </c>
      <c r="K4" s="83">
        <v>5</v>
      </c>
      <c r="L4" s="83">
        <v>6</v>
      </c>
      <c r="M4" s="83">
        <v>7</v>
      </c>
      <c r="N4" s="83" t="s">
        <v>28</v>
      </c>
      <c r="O4" s="353" t="s">
        <v>139</v>
      </c>
      <c r="P4" s="83" t="s">
        <v>29</v>
      </c>
      <c r="Q4" s="92" t="s">
        <v>30</v>
      </c>
      <c r="R4" s="92" t="s">
        <v>289</v>
      </c>
    </row>
    <row r="5" spans="1:18" s="81" customFormat="1" ht="28.5" customHeight="1">
      <c r="A5" s="436">
        <v>2</v>
      </c>
      <c r="B5" s="312" t="s">
        <v>143</v>
      </c>
      <c r="C5" s="310" t="s">
        <v>87</v>
      </c>
      <c r="D5" s="330">
        <v>178</v>
      </c>
      <c r="E5" s="330">
        <v>2</v>
      </c>
      <c r="F5" s="102">
        <v>1</v>
      </c>
      <c r="G5" s="103">
        <v>10</v>
      </c>
      <c r="H5" s="103">
        <v>10</v>
      </c>
      <c r="I5" s="103">
        <v>9</v>
      </c>
      <c r="J5" s="103">
        <v>9</v>
      </c>
      <c r="K5" s="103">
        <v>8</v>
      </c>
      <c r="L5" s="103">
        <v>7</v>
      </c>
      <c r="M5" s="103">
        <v>7</v>
      </c>
      <c r="N5" s="334">
        <f aca="true" t="shared" si="0" ref="N5:N20">SUM(G5:M5)</f>
        <v>60</v>
      </c>
      <c r="O5" s="103">
        <v>0</v>
      </c>
      <c r="P5" s="438">
        <f>SUM(N5:N6)</f>
        <v>116</v>
      </c>
      <c r="Q5" s="436">
        <f>SUM(D5,P5)</f>
        <v>294</v>
      </c>
      <c r="R5" s="362"/>
    </row>
    <row r="6" spans="1:18" s="81" customFormat="1" ht="28.5" customHeight="1">
      <c r="A6" s="437"/>
      <c r="B6" s="78"/>
      <c r="C6" s="78"/>
      <c r="D6" s="78"/>
      <c r="E6" s="78"/>
      <c r="F6" s="354">
        <v>2</v>
      </c>
      <c r="G6" s="355">
        <v>9</v>
      </c>
      <c r="H6" s="355">
        <v>9</v>
      </c>
      <c r="I6" s="355">
        <v>8</v>
      </c>
      <c r="J6" s="355">
        <v>8</v>
      </c>
      <c r="K6" s="355">
        <v>8</v>
      </c>
      <c r="L6" s="355">
        <v>8</v>
      </c>
      <c r="M6" s="355">
        <v>6</v>
      </c>
      <c r="N6" s="356">
        <f t="shared" si="0"/>
        <v>56</v>
      </c>
      <c r="O6" s="355">
        <v>0</v>
      </c>
      <c r="P6" s="439"/>
      <c r="Q6" s="437"/>
      <c r="R6" s="363"/>
    </row>
    <row r="7" spans="1:18" s="81" customFormat="1" ht="28.5" customHeight="1">
      <c r="A7" s="436">
        <v>4</v>
      </c>
      <c r="B7" s="313" t="s">
        <v>75</v>
      </c>
      <c r="C7" s="310" t="s">
        <v>89</v>
      </c>
      <c r="D7" s="330">
        <v>175</v>
      </c>
      <c r="E7" s="330">
        <v>1</v>
      </c>
      <c r="F7" s="102">
        <v>1</v>
      </c>
      <c r="G7" s="103">
        <v>10</v>
      </c>
      <c r="H7" s="103">
        <v>10</v>
      </c>
      <c r="I7" s="103">
        <v>10</v>
      </c>
      <c r="J7" s="103">
        <v>10</v>
      </c>
      <c r="K7" s="103">
        <v>10</v>
      </c>
      <c r="L7" s="103">
        <v>9</v>
      </c>
      <c r="M7" s="103">
        <v>8</v>
      </c>
      <c r="N7" s="334">
        <f t="shared" si="0"/>
        <v>67</v>
      </c>
      <c r="O7" s="103">
        <v>2</v>
      </c>
      <c r="P7" s="438">
        <f>SUM(N7:N8)</f>
        <v>109</v>
      </c>
      <c r="Q7" s="436">
        <f>SUM(D7,P7)</f>
        <v>284</v>
      </c>
      <c r="R7" s="362"/>
    </row>
    <row r="8" spans="1:18" s="81" customFormat="1" ht="28.5" customHeight="1">
      <c r="A8" s="436"/>
      <c r="B8" s="78"/>
      <c r="C8" s="78"/>
      <c r="D8" s="78"/>
      <c r="E8" s="78"/>
      <c r="F8" s="102">
        <v>2</v>
      </c>
      <c r="G8" s="103">
        <v>8</v>
      </c>
      <c r="H8" s="103">
        <v>8</v>
      </c>
      <c r="I8" s="103">
        <v>7</v>
      </c>
      <c r="J8" s="103">
        <v>6</v>
      </c>
      <c r="K8" s="103">
        <v>5</v>
      </c>
      <c r="L8" s="103">
        <v>5</v>
      </c>
      <c r="M8" s="103">
        <v>3</v>
      </c>
      <c r="N8" s="334">
        <f t="shared" si="0"/>
        <v>42</v>
      </c>
      <c r="O8" s="103">
        <v>0</v>
      </c>
      <c r="P8" s="438"/>
      <c r="Q8" s="437"/>
      <c r="R8" s="363"/>
    </row>
    <row r="9" spans="1:18" s="81" customFormat="1" ht="28.5" customHeight="1">
      <c r="A9" s="436">
        <v>1</v>
      </c>
      <c r="B9" s="312" t="s">
        <v>44</v>
      </c>
      <c r="C9" s="310" t="s">
        <v>87</v>
      </c>
      <c r="D9" s="330">
        <v>174</v>
      </c>
      <c r="E9" s="330">
        <v>2</v>
      </c>
      <c r="F9" s="102">
        <v>1</v>
      </c>
      <c r="G9" s="103">
        <v>10</v>
      </c>
      <c r="H9" s="103">
        <v>10</v>
      </c>
      <c r="I9" s="103">
        <v>10</v>
      </c>
      <c r="J9" s="103">
        <v>9</v>
      </c>
      <c r="K9" s="103">
        <v>9</v>
      </c>
      <c r="L9" s="103">
        <v>9</v>
      </c>
      <c r="M9" s="103">
        <v>8</v>
      </c>
      <c r="N9" s="334">
        <f t="shared" si="0"/>
        <v>65</v>
      </c>
      <c r="O9" s="103">
        <v>1</v>
      </c>
      <c r="P9" s="438">
        <f>SUM(N9:N10)</f>
        <v>120</v>
      </c>
      <c r="Q9" s="436">
        <f>SUM(D9,P9)</f>
        <v>294</v>
      </c>
      <c r="R9" s="362"/>
    </row>
    <row r="10" spans="1:18" s="81" customFormat="1" ht="28.5" customHeight="1">
      <c r="A10" s="436"/>
      <c r="B10" s="78"/>
      <c r="C10" s="78"/>
      <c r="D10" s="78"/>
      <c r="E10" s="78"/>
      <c r="F10" s="102">
        <v>2</v>
      </c>
      <c r="G10" s="103">
        <v>9</v>
      </c>
      <c r="H10" s="103">
        <v>9</v>
      </c>
      <c r="I10" s="103">
        <v>8</v>
      </c>
      <c r="J10" s="103">
        <v>8</v>
      </c>
      <c r="K10" s="103">
        <v>8</v>
      </c>
      <c r="L10" s="103">
        <v>7</v>
      </c>
      <c r="M10" s="103">
        <v>6</v>
      </c>
      <c r="N10" s="334">
        <f t="shared" si="0"/>
        <v>55</v>
      </c>
      <c r="O10" s="103">
        <v>0</v>
      </c>
      <c r="P10" s="438"/>
      <c r="Q10" s="437"/>
      <c r="R10" s="363"/>
    </row>
    <row r="11" spans="1:18" s="81" customFormat="1" ht="28.5" customHeight="1">
      <c r="A11" s="436">
        <v>7</v>
      </c>
      <c r="B11" s="312" t="s">
        <v>52</v>
      </c>
      <c r="C11" s="310" t="s">
        <v>87</v>
      </c>
      <c r="D11" s="330">
        <v>174</v>
      </c>
      <c r="E11" s="330">
        <v>2</v>
      </c>
      <c r="F11" s="102">
        <v>1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334">
        <f t="shared" si="0"/>
        <v>0</v>
      </c>
      <c r="O11" s="103">
        <v>0</v>
      </c>
      <c r="P11" s="438">
        <f>SUM(N11:N12)</f>
        <v>56</v>
      </c>
      <c r="Q11" s="436">
        <f>SUM(D11,P11)</f>
        <v>230</v>
      </c>
      <c r="R11" s="362"/>
    </row>
    <row r="12" spans="1:18" s="81" customFormat="1" ht="28.5" customHeight="1">
      <c r="A12" s="436"/>
      <c r="B12" s="78"/>
      <c r="C12" s="78"/>
      <c r="D12" s="78"/>
      <c r="E12" s="78"/>
      <c r="F12" s="102">
        <v>2</v>
      </c>
      <c r="G12" s="103">
        <v>9</v>
      </c>
      <c r="H12" s="103">
        <v>9</v>
      </c>
      <c r="I12" s="103">
        <v>8</v>
      </c>
      <c r="J12" s="103">
        <v>8</v>
      </c>
      <c r="K12" s="103">
        <v>8</v>
      </c>
      <c r="L12" s="103">
        <v>7</v>
      </c>
      <c r="M12" s="103">
        <v>7</v>
      </c>
      <c r="N12" s="334">
        <f t="shared" si="0"/>
        <v>56</v>
      </c>
      <c r="O12" s="103">
        <v>0</v>
      </c>
      <c r="P12" s="438"/>
      <c r="Q12" s="437"/>
      <c r="R12" s="363"/>
    </row>
    <row r="13" spans="1:18" s="81" customFormat="1" ht="28.5" customHeight="1">
      <c r="A13" s="436">
        <v>3</v>
      </c>
      <c r="B13" s="313" t="s">
        <v>97</v>
      </c>
      <c r="C13" s="310" t="s">
        <v>94</v>
      </c>
      <c r="D13" s="330">
        <v>174</v>
      </c>
      <c r="E13" s="340">
        <v>1</v>
      </c>
      <c r="F13" s="102">
        <v>1</v>
      </c>
      <c r="G13" s="103">
        <v>10</v>
      </c>
      <c r="H13" s="103">
        <v>9</v>
      </c>
      <c r="I13" s="103">
        <v>9</v>
      </c>
      <c r="J13" s="103">
        <v>9</v>
      </c>
      <c r="K13" s="103">
        <v>9</v>
      </c>
      <c r="L13" s="103">
        <v>8</v>
      </c>
      <c r="M13" s="103">
        <v>7</v>
      </c>
      <c r="N13" s="334">
        <f t="shared" si="0"/>
        <v>61</v>
      </c>
      <c r="O13" s="103">
        <v>0</v>
      </c>
      <c r="P13" s="438">
        <f>SUM(N13:N14)</f>
        <v>115</v>
      </c>
      <c r="Q13" s="436">
        <f>SUM(D13,P13)</f>
        <v>289</v>
      </c>
      <c r="R13" s="362"/>
    </row>
    <row r="14" spans="1:18" s="81" customFormat="1" ht="28.5" customHeight="1">
      <c r="A14" s="436"/>
      <c r="B14" s="78"/>
      <c r="C14" s="78"/>
      <c r="D14" s="78"/>
      <c r="E14" s="78"/>
      <c r="F14" s="102">
        <v>2</v>
      </c>
      <c r="G14" s="103">
        <v>10</v>
      </c>
      <c r="H14" s="103">
        <v>9</v>
      </c>
      <c r="I14" s="103">
        <v>9</v>
      </c>
      <c r="J14" s="103">
        <v>9</v>
      </c>
      <c r="K14" s="103">
        <v>7</v>
      </c>
      <c r="L14" s="103">
        <v>6</v>
      </c>
      <c r="M14" s="103">
        <v>4</v>
      </c>
      <c r="N14" s="334">
        <f t="shared" si="0"/>
        <v>54</v>
      </c>
      <c r="O14" s="103">
        <v>0</v>
      </c>
      <c r="P14" s="438"/>
      <c r="Q14" s="437"/>
      <c r="R14" s="363"/>
    </row>
    <row r="15" spans="1:18" s="81" customFormat="1" ht="28.5" customHeight="1">
      <c r="A15" s="436">
        <v>6</v>
      </c>
      <c r="B15" s="312" t="s">
        <v>188</v>
      </c>
      <c r="C15" s="310" t="s">
        <v>59</v>
      </c>
      <c r="D15" s="330">
        <v>171</v>
      </c>
      <c r="E15" s="330">
        <v>2</v>
      </c>
      <c r="F15" s="102">
        <v>1</v>
      </c>
      <c r="G15" s="103">
        <v>8</v>
      </c>
      <c r="H15" s="103">
        <v>8</v>
      </c>
      <c r="I15" s="103">
        <v>8</v>
      </c>
      <c r="J15" s="103">
        <v>7</v>
      </c>
      <c r="K15" s="103">
        <v>7</v>
      </c>
      <c r="L15" s="103">
        <v>7</v>
      </c>
      <c r="M15" s="103">
        <v>6</v>
      </c>
      <c r="N15" s="334">
        <f t="shared" si="0"/>
        <v>51</v>
      </c>
      <c r="O15" s="103">
        <v>0</v>
      </c>
      <c r="P15" s="438">
        <f>SUM(N15:N16)</f>
        <v>101</v>
      </c>
      <c r="Q15" s="436">
        <f>SUM(D15,P15)</f>
        <v>272</v>
      </c>
      <c r="R15" s="362"/>
    </row>
    <row r="16" spans="1:18" s="81" customFormat="1" ht="28.5" customHeight="1">
      <c r="A16" s="436"/>
      <c r="B16" s="78"/>
      <c r="C16" s="78"/>
      <c r="D16" s="78"/>
      <c r="E16" s="78"/>
      <c r="F16" s="102">
        <v>2</v>
      </c>
      <c r="G16" s="103">
        <v>10</v>
      </c>
      <c r="H16" s="103">
        <v>9</v>
      </c>
      <c r="I16" s="103">
        <v>8</v>
      </c>
      <c r="J16" s="103">
        <v>7</v>
      </c>
      <c r="K16" s="103">
        <v>6</v>
      </c>
      <c r="L16" s="103">
        <v>5</v>
      </c>
      <c r="M16" s="103">
        <v>5</v>
      </c>
      <c r="N16" s="334">
        <f t="shared" si="0"/>
        <v>50</v>
      </c>
      <c r="O16" s="103">
        <v>0</v>
      </c>
      <c r="P16" s="438"/>
      <c r="Q16" s="437"/>
      <c r="R16" s="363"/>
    </row>
    <row r="17" spans="1:18" s="81" customFormat="1" ht="28.5" customHeight="1">
      <c r="A17" s="436">
        <v>5</v>
      </c>
      <c r="B17" s="312" t="s">
        <v>163</v>
      </c>
      <c r="C17" s="310" t="s">
        <v>87</v>
      </c>
      <c r="D17" s="330">
        <v>171</v>
      </c>
      <c r="E17" s="340">
        <v>1</v>
      </c>
      <c r="F17" s="102">
        <v>1</v>
      </c>
      <c r="G17" s="103">
        <v>10</v>
      </c>
      <c r="H17" s="103">
        <v>9</v>
      </c>
      <c r="I17" s="103">
        <v>9</v>
      </c>
      <c r="J17" s="103">
        <v>8</v>
      </c>
      <c r="K17" s="103">
        <v>8</v>
      </c>
      <c r="L17" s="103">
        <v>5</v>
      </c>
      <c r="M17" s="103">
        <v>2</v>
      </c>
      <c r="N17" s="334">
        <f t="shared" si="0"/>
        <v>51</v>
      </c>
      <c r="O17" s="103">
        <v>1</v>
      </c>
      <c r="P17" s="438">
        <f>SUM(N17:N18)</f>
        <v>105</v>
      </c>
      <c r="Q17" s="436">
        <f>SUM(D17,P17)</f>
        <v>276</v>
      </c>
      <c r="R17" s="362"/>
    </row>
    <row r="18" spans="1:18" s="81" customFormat="1" ht="28.5" customHeight="1">
      <c r="A18" s="436"/>
      <c r="B18" s="78"/>
      <c r="C18" s="78"/>
      <c r="D18" s="78"/>
      <c r="E18" s="78"/>
      <c r="F18" s="102">
        <v>2</v>
      </c>
      <c r="G18" s="103">
        <v>9</v>
      </c>
      <c r="H18" s="103">
        <v>9</v>
      </c>
      <c r="I18" s="103">
        <v>8</v>
      </c>
      <c r="J18" s="103">
        <v>8</v>
      </c>
      <c r="K18" s="103">
        <v>7</v>
      </c>
      <c r="L18" s="103">
        <v>7</v>
      </c>
      <c r="M18" s="103">
        <v>6</v>
      </c>
      <c r="N18" s="334">
        <f t="shared" si="0"/>
        <v>54</v>
      </c>
      <c r="O18" s="103">
        <v>0</v>
      </c>
      <c r="P18" s="438"/>
      <c r="Q18" s="437"/>
      <c r="R18" s="363"/>
    </row>
    <row r="19" spans="1:18" s="81" customFormat="1" ht="28.5" customHeight="1">
      <c r="A19" s="436">
        <v>8</v>
      </c>
      <c r="B19" s="313" t="s">
        <v>246</v>
      </c>
      <c r="C19" s="310" t="s">
        <v>245</v>
      </c>
      <c r="D19" s="330">
        <v>168</v>
      </c>
      <c r="E19" s="340">
        <v>1</v>
      </c>
      <c r="F19" s="102">
        <v>1</v>
      </c>
      <c r="G19" s="103"/>
      <c r="H19" s="103"/>
      <c r="I19" s="103"/>
      <c r="J19" s="103"/>
      <c r="K19" s="103"/>
      <c r="L19" s="103"/>
      <c r="M19" s="103"/>
      <c r="N19" s="334">
        <f t="shared" si="0"/>
        <v>0</v>
      </c>
      <c r="O19" s="103"/>
      <c r="P19" s="438">
        <f>SUM(N19:N20)</f>
        <v>0</v>
      </c>
      <c r="Q19" s="436">
        <f>SUM(D19,P19)</f>
        <v>168</v>
      </c>
      <c r="R19" s="362"/>
    </row>
    <row r="20" spans="1:18" s="81" customFormat="1" ht="28.5" customHeight="1">
      <c r="A20" s="436"/>
      <c r="B20" s="178"/>
      <c r="C20" s="178"/>
      <c r="D20" s="178"/>
      <c r="E20" s="178"/>
      <c r="F20" s="102">
        <v>2</v>
      </c>
      <c r="G20" s="103"/>
      <c r="H20" s="103"/>
      <c r="I20" s="103"/>
      <c r="J20" s="103"/>
      <c r="K20" s="103"/>
      <c r="L20" s="103"/>
      <c r="M20" s="103"/>
      <c r="N20" s="334">
        <f t="shared" si="0"/>
        <v>0</v>
      </c>
      <c r="O20" s="103"/>
      <c r="P20" s="438"/>
      <c r="Q20" s="436"/>
      <c r="R20" s="363"/>
    </row>
    <row r="21" spans="1:17" ht="24.75" customHeight="1">
      <c r="A21" s="87" t="s">
        <v>23</v>
      </c>
      <c r="B21" s="87"/>
      <c r="C21" s="88"/>
      <c r="D21" s="88"/>
      <c r="E21" s="88"/>
      <c r="F21" s="88"/>
      <c r="G21" s="88"/>
      <c r="H21" s="88"/>
      <c r="I21" s="89" t="s">
        <v>10</v>
      </c>
      <c r="J21" s="358"/>
      <c r="K21" s="358"/>
      <c r="L21" s="358"/>
      <c r="M21" s="358"/>
      <c r="N21" s="296"/>
      <c r="O21" s="358"/>
      <c r="P21" s="359"/>
      <c r="Q21" s="357"/>
    </row>
    <row r="22" spans="1:9" ht="12.75">
      <c r="A22" s="87"/>
      <c r="B22" s="87"/>
      <c r="C22" s="88"/>
      <c r="D22" s="88"/>
      <c r="E22" s="88"/>
      <c r="F22" s="88"/>
      <c r="G22" s="88"/>
      <c r="H22" s="88"/>
      <c r="I22" s="89"/>
    </row>
    <row r="23" spans="1:9" ht="12.75">
      <c r="A23" s="361" t="s">
        <v>260</v>
      </c>
      <c r="B23" s="87"/>
      <c r="C23" s="88"/>
      <c r="D23" s="88"/>
      <c r="E23" s="88"/>
      <c r="F23" s="88"/>
      <c r="G23" s="88"/>
      <c r="H23" s="88"/>
      <c r="I23" s="89" t="s">
        <v>22</v>
      </c>
    </row>
  </sheetData>
  <sheetProtection/>
  <mergeCells count="24">
    <mergeCell ref="A19:A20"/>
    <mergeCell ref="P19:P20"/>
    <mergeCell ref="Q19:Q20"/>
    <mergeCell ref="A15:A16"/>
    <mergeCell ref="P15:P16"/>
    <mergeCell ref="Q15:Q16"/>
    <mergeCell ref="A17:A18"/>
    <mergeCell ref="P17:P18"/>
    <mergeCell ref="Q17:Q18"/>
    <mergeCell ref="Q9:Q10"/>
    <mergeCell ref="A11:A12"/>
    <mergeCell ref="P11:P12"/>
    <mergeCell ref="Q11:Q12"/>
    <mergeCell ref="A13:A14"/>
    <mergeCell ref="P13:P14"/>
    <mergeCell ref="Q13:Q14"/>
    <mergeCell ref="A9:A10"/>
    <mergeCell ref="P9:P10"/>
    <mergeCell ref="A5:A6"/>
    <mergeCell ref="P5:P6"/>
    <mergeCell ref="Q5:Q6"/>
    <mergeCell ref="A7:A8"/>
    <mergeCell ref="P7:P8"/>
    <mergeCell ref="Q7:Q8"/>
  </mergeCells>
  <printOptions/>
  <pageMargins left="0.31496062992125984" right="0.1968503937007874" top="0.19" bottom="0.17" header="0.2755905511811024" footer="0.16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R23"/>
  <sheetViews>
    <sheetView zoomScale="85" zoomScaleNormal="85" zoomScalePageLayoutView="0" workbookViewId="0" topLeftCell="A1">
      <selection activeCell="V13" sqref="V13"/>
    </sheetView>
  </sheetViews>
  <sheetFormatPr defaultColWidth="9.140625" defaultRowHeight="12.75"/>
  <cols>
    <col min="1" max="1" width="6.00390625" style="78" customWidth="1"/>
    <col min="2" max="2" width="22.28125" style="78" customWidth="1"/>
    <col min="3" max="3" width="17.00390625" style="78" customWidth="1"/>
    <col min="4" max="4" width="9.421875" style="78" customWidth="1"/>
    <col min="5" max="5" width="3.7109375" style="78" customWidth="1"/>
    <col min="6" max="6" width="2.00390625" style="78" customWidth="1"/>
    <col min="7" max="13" width="7.140625" style="78" customWidth="1"/>
    <col min="14" max="14" width="8.7109375" style="78" customWidth="1"/>
    <col min="15" max="15" width="3.7109375" style="78" customWidth="1"/>
    <col min="16" max="16" width="11.00390625" style="78" customWidth="1"/>
    <col min="17" max="17" width="11.140625" style="78" customWidth="1"/>
    <col min="18" max="18" width="17.8515625" style="78" customWidth="1"/>
    <col min="19" max="16384" width="9.140625" style="78" customWidth="1"/>
  </cols>
  <sheetData>
    <row r="1" ht="18">
      <c r="A1" s="212" t="s">
        <v>198</v>
      </c>
    </row>
    <row r="2" ht="18">
      <c r="A2" s="212" t="s">
        <v>199</v>
      </c>
    </row>
    <row r="3" s="81" customFormat="1" ht="27">
      <c r="A3" s="99" t="s">
        <v>133</v>
      </c>
    </row>
    <row r="4" spans="1:18" ht="32.25" customHeight="1">
      <c r="A4" s="100" t="s">
        <v>35</v>
      </c>
      <c r="B4" s="177" t="s">
        <v>26</v>
      </c>
      <c r="C4" s="101" t="s">
        <v>6</v>
      </c>
      <c r="D4" s="90" t="s">
        <v>127</v>
      </c>
      <c r="E4" s="353" t="s">
        <v>139</v>
      </c>
      <c r="F4" s="102"/>
      <c r="G4" s="83">
        <v>1</v>
      </c>
      <c r="H4" s="83">
        <v>2</v>
      </c>
      <c r="I4" s="83">
        <v>3</v>
      </c>
      <c r="J4" s="83">
        <v>4</v>
      </c>
      <c r="K4" s="83">
        <v>5</v>
      </c>
      <c r="L4" s="83">
        <v>6</v>
      </c>
      <c r="M4" s="83">
        <v>7</v>
      </c>
      <c r="N4" s="83" t="s">
        <v>28</v>
      </c>
      <c r="O4" s="353" t="s">
        <v>139</v>
      </c>
      <c r="P4" s="83" t="s">
        <v>29</v>
      </c>
      <c r="Q4" s="92" t="s">
        <v>30</v>
      </c>
      <c r="R4" s="92" t="s">
        <v>289</v>
      </c>
    </row>
    <row r="5" spans="1:18" ht="21" customHeight="1">
      <c r="A5" s="436">
        <v>4</v>
      </c>
      <c r="B5" s="313" t="s">
        <v>71</v>
      </c>
      <c r="C5" s="310" t="s">
        <v>89</v>
      </c>
      <c r="D5" s="3">
        <v>170</v>
      </c>
      <c r="E5" s="3">
        <v>1</v>
      </c>
      <c r="F5" s="102">
        <v>1</v>
      </c>
      <c r="G5" s="103">
        <v>9</v>
      </c>
      <c r="H5" s="103">
        <v>8</v>
      </c>
      <c r="I5" s="103">
        <v>8</v>
      </c>
      <c r="J5" s="103">
        <v>0</v>
      </c>
      <c r="K5" s="103">
        <v>0</v>
      </c>
      <c r="L5" s="103">
        <v>0</v>
      </c>
      <c r="M5" s="103">
        <v>0</v>
      </c>
      <c r="N5" s="334">
        <f>SUM(G5:M5)</f>
        <v>25</v>
      </c>
      <c r="O5" s="103"/>
      <c r="P5" s="438">
        <f>SUM(N5:N6)</f>
        <v>79</v>
      </c>
      <c r="Q5" s="436">
        <f>SUM(D5,P5)</f>
        <v>249</v>
      </c>
      <c r="R5" s="362"/>
    </row>
    <row r="6" spans="1:18" ht="21" customHeight="1">
      <c r="A6" s="437"/>
      <c r="F6" s="354">
        <v>2</v>
      </c>
      <c r="G6" s="355">
        <v>10</v>
      </c>
      <c r="H6" s="355">
        <v>8</v>
      </c>
      <c r="I6" s="355">
        <v>8</v>
      </c>
      <c r="J6" s="355">
        <v>8</v>
      </c>
      <c r="K6" s="355">
        <v>7</v>
      </c>
      <c r="L6" s="355">
        <v>7</v>
      </c>
      <c r="M6" s="355">
        <v>6</v>
      </c>
      <c r="N6" s="334">
        <f aca="true" t="shared" si="0" ref="N6:N20">SUM(G6:M6)</f>
        <v>54</v>
      </c>
      <c r="O6" s="355"/>
      <c r="P6" s="439"/>
      <c r="Q6" s="437"/>
      <c r="R6" s="363"/>
    </row>
    <row r="7" spans="1:18" ht="21" customHeight="1">
      <c r="A7" s="436">
        <v>1</v>
      </c>
      <c r="B7" s="312" t="s">
        <v>51</v>
      </c>
      <c r="C7" s="310" t="s">
        <v>87</v>
      </c>
      <c r="D7" s="3">
        <v>168</v>
      </c>
      <c r="E7" s="3">
        <v>2</v>
      </c>
      <c r="F7" s="102">
        <v>1</v>
      </c>
      <c r="G7" s="103">
        <v>10</v>
      </c>
      <c r="H7" s="103">
        <v>10</v>
      </c>
      <c r="I7" s="103">
        <v>10</v>
      </c>
      <c r="J7" s="103">
        <v>10</v>
      </c>
      <c r="K7" s="103">
        <v>9</v>
      </c>
      <c r="L7" s="103">
        <v>9</v>
      </c>
      <c r="M7" s="103">
        <v>8</v>
      </c>
      <c r="N7" s="334">
        <f t="shared" si="0"/>
        <v>66</v>
      </c>
      <c r="O7" s="103">
        <v>3</v>
      </c>
      <c r="P7" s="438">
        <f>SUM(N7:N8)</f>
        <v>120</v>
      </c>
      <c r="Q7" s="436">
        <f>SUM(D7,P7)</f>
        <v>288</v>
      </c>
      <c r="R7" s="362"/>
    </row>
    <row r="8" spans="1:18" ht="21" customHeight="1">
      <c r="A8" s="436"/>
      <c r="F8" s="102">
        <v>2</v>
      </c>
      <c r="G8" s="103">
        <v>9</v>
      </c>
      <c r="H8" s="103">
        <v>9</v>
      </c>
      <c r="I8" s="103">
        <v>9</v>
      </c>
      <c r="J8" s="103">
        <v>8</v>
      </c>
      <c r="K8" s="103">
        <v>7</v>
      </c>
      <c r="L8" s="103">
        <v>6</v>
      </c>
      <c r="M8" s="103">
        <v>6</v>
      </c>
      <c r="N8" s="334">
        <f t="shared" si="0"/>
        <v>54</v>
      </c>
      <c r="O8" s="103"/>
      <c r="P8" s="438"/>
      <c r="Q8" s="437"/>
      <c r="R8" s="363"/>
    </row>
    <row r="9" spans="1:18" ht="21" customHeight="1">
      <c r="A9" s="436">
        <v>3</v>
      </c>
      <c r="B9" s="313" t="s">
        <v>78</v>
      </c>
      <c r="C9" s="310" t="s">
        <v>89</v>
      </c>
      <c r="D9" s="3">
        <v>162</v>
      </c>
      <c r="E9" s="3">
        <v>2</v>
      </c>
      <c r="F9" s="102">
        <v>1</v>
      </c>
      <c r="G9" s="103">
        <v>9</v>
      </c>
      <c r="H9" s="103">
        <v>9</v>
      </c>
      <c r="I9" s="103">
        <v>8</v>
      </c>
      <c r="J9" s="103">
        <v>8</v>
      </c>
      <c r="K9" s="103">
        <v>8</v>
      </c>
      <c r="L9" s="103">
        <v>7</v>
      </c>
      <c r="M9" s="103">
        <v>5</v>
      </c>
      <c r="N9" s="334">
        <f t="shared" si="0"/>
        <v>54</v>
      </c>
      <c r="O9" s="103"/>
      <c r="P9" s="438">
        <f>SUM(N9:N10)</f>
        <v>90</v>
      </c>
      <c r="Q9" s="436">
        <f>SUM(D9,P9)</f>
        <v>252</v>
      </c>
      <c r="R9" s="362"/>
    </row>
    <row r="10" spans="1:18" ht="21" customHeight="1">
      <c r="A10" s="436"/>
      <c r="F10" s="102">
        <v>2</v>
      </c>
      <c r="G10" s="103">
        <v>9</v>
      </c>
      <c r="H10" s="103">
        <v>8</v>
      </c>
      <c r="I10" s="103">
        <v>8</v>
      </c>
      <c r="J10" s="103">
        <v>7</v>
      </c>
      <c r="K10" s="103">
        <v>4</v>
      </c>
      <c r="L10" s="103">
        <v>0</v>
      </c>
      <c r="M10" s="103">
        <v>0</v>
      </c>
      <c r="N10" s="334">
        <f t="shared" si="0"/>
        <v>36</v>
      </c>
      <c r="O10" s="103"/>
      <c r="P10" s="438"/>
      <c r="Q10" s="437"/>
      <c r="R10" s="363"/>
    </row>
    <row r="11" spans="1:18" ht="21" customHeight="1">
      <c r="A11" s="436">
        <v>8</v>
      </c>
      <c r="B11" s="313" t="s">
        <v>70</v>
      </c>
      <c r="C11" s="310" t="s">
        <v>89</v>
      </c>
      <c r="D11" s="3">
        <v>153</v>
      </c>
      <c r="E11" s="3"/>
      <c r="F11" s="102">
        <v>1</v>
      </c>
      <c r="G11" s="103">
        <v>10</v>
      </c>
      <c r="H11" s="103">
        <v>10</v>
      </c>
      <c r="I11" s="103">
        <v>8</v>
      </c>
      <c r="J11" s="103">
        <v>7</v>
      </c>
      <c r="K11" s="103">
        <v>7</v>
      </c>
      <c r="L11" s="103">
        <v>6</v>
      </c>
      <c r="M11" s="103">
        <v>0</v>
      </c>
      <c r="N11" s="334">
        <f t="shared" si="0"/>
        <v>48</v>
      </c>
      <c r="O11" s="103">
        <v>1</v>
      </c>
      <c r="P11" s="438">
        <f>SUM(N11:N12)</f>
        <v>52</v>
      </c>
      <c r="Q11" s="436">
        <f>SUM(D11,P11)</f>
        <v>205</v>
      </c>
      <c r="R11" s="362"/>
    </row>
    <row r="12" spans="1:18" ht="21" customHeight="1">
      <c r="A12" s="436"/>
      <c r="F12" s="102">
        <v>2</v>
      </c>
      <c r="G12" s="103">
        <v>4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334">
        <f t="shared" si="0"/>
        <v>4</v>
      </c>
      <c r="O12" s="103"/>
      <c r="P12" s="438"/>
      <c r="Q12" s="437"/>
      <c r="R12" s="363"/>
    </row>
    <row r="13" spans="1:18" ht="21" customHeight="1">
      <c r="A13" s="436">
        <v>2</v>
      </c>
      <c r="B13" s="312" t="s">
        <v>60</v>
      </c>
      <c r="C13" s="310" t="s">
        <v>90</v>
      </c>
      <c r="D13" s="3">
        <v>152</v>
      </c>
      <c r="E13" s="3"/>
      <c r="F13" s="102">
        <v>1</v>
      </c>
      <c r="G13" s="103">
        <v>10</v>
      </c>
      <c r="H13" s="103">
        <v>9</v>
      </c>
      <c r="I13" s="103">
        <v>9</v>
      </c>
      <c r="J13" s="103">
        <v>9</v>
      </c>
      <c r="K13" s="103">
        <v>9</v>
      </c>
      <c r="L13" s="103">
        <v>8</v>
      </c>
      <c r="M13" s="103">
        <v>7</v>
      </c>
      <c r="N13" s="334">
        <f t="shared" si="0"/>
        <v>61</v>
      </c>
      <c r="O13" s="103"/>
      <c r="P13" s="438">
        <f>SUM(N13:N14)</f>
        <v>124</v>
      </c>
      <c r="Q13" s="436">
        <f>SUM(D13,P13)</f>
        <v>276</v>
      </c>
      <c r="R13" s="362"/>
    </row>
    <row r="14" spans="1:18" ht="21" customHeight="1">
      <c r="A14" s="436"/>
      <c r="F14" s="102">
        <v>2</v>
      </c>
      <c r="G14" s="103">
        <v>10</v>
      </c>
      <c r="H14" s="103">
        <v>10</v>
      </c>
      <c r="I14" s="103">
        <v>9</v>
      </c>
      <c r="J14" s="103">
        <v>9</v>
      </c>
      <c r="K14" s="103">
        <v>9</v>
      </c>
      <c r="L14" s="103">
        <v>8</v>
      </c>
      <c r="M14" s="103">
        <v>8</v>
      </c>
      <c r="N14" s="334">
        <f t="shared" si="0"/>
        <v>63</v>
      </c>
      <c r="O14" s="103"/>
      <c r="P14" s="438"/>
      <c r="Q14" s="437"/>
      <c r="R14" s="363"/>
    </row>
    <row r="15" spans="1:18" ht="21" customHeight="1">
      <c r="A15" s="436">
        <v>5</v>
      </c>
      <c r="B15" s="312" t="s">
        <v>169</v>
      </c>
      <c r="C15" s="310" t="s">
        <v>87</v>
      </c>
      <c r="D15" s="3">
        <v>146</v>
      </c>
      <c r="E15" s="3">
        <v>2</v>
      </c>
      <c r="F15" s="102">
        <v>1</v>
      </c>
      <c r="G15" s="103">
        <v>9</v>
      </c>
      <c r="H15" s="103">
        <v>9</v>
      </c>
      <c r="I15" s="103">
        <v>9</v>
      </c>
      <c r="J15" s="103">
        <v>8</v>
      </c>
      <c r="K15" s="103">
        <v>8</v>
      </c>
      <c r="L15" s="103">
        <v>7</v>
      </c>
      <c r="M15" s="103">
        <v>7</v>
      </c>
      <c r="N15" s="334">
        <f t="shared" si="0"/>
        <v>57</v>
      </c>
      <c r="O15" s="103"/>
      <c r="P15" s="438">
        <f>SUM(N15:N16)</f>
        <v>95</v>
      </c>
      <c r="Q15" s="436">
        <f>SUM(D15,P15)</f>
        <v>241</v>
      </c>
      <c r="R15" s="362"/>
    </row>
    <row r="16" spans="1:18" ht="21" customHeight="1">
      <c r="A16" s="436"/>
      <c r="F16" s="102">
        <v>2</v>
      </c>
      <c r="G16" s="103">
        <v>7</v>
      </c>
      <c r="H16" s="103">
        <v>7</v>
      </c>
      <c r="I16" s="103">
        <v>7</v>
      </c>
      <c r="J16" s="103">
        <v>6</v>
      </c>
      <c r="K16" s="103">
        <v>4</v>
      </c>
      <c r="L16" s="103">
        <v>4</v>
      </c>
      <c r="M16" s="103">
        <v>3</v>
      </c>
      <c r="N16" s="334">
        <f t="shared" si="0"/>
        <v>38</v>
      </c>
      <c r="O16" s="103"/>
      <c r="P16" s="438"/>
      <c r="Q16" s="437"/>
      <c r="R16" s="363"/>
    </row>
    <row r="17" spans="1:18" ht="21" customHeight="1">
      <c r="A17" s="436">
        <v>6</v>
      </c>
      <c r="B17" s="312" t="s">
        <v>130</v>
      </c>
      <c r="C17" s="310" t="s">
        <v>206</v>
      </c>
      <c r="D17" s="3">
        <v>140</v>
      </c>
      <c r="E17" s="3">
        <v>2</v>
      </c>
      <c r="F17" s="102">
        <v>1</v>
      </c>
      <c r="G17" s="103">
        <v>10</v>
      </c>
      <c r="H17" s="103">
        <v>10</v>
      </c>
      <c r="I17" s="103">
        <v>9</v>
      </c>
      <c r="J17" s="103">
        <v>8</v>
      </c>
      <c r="K17" s="103">
        <v>8</v>
      </c>
      <c r="L17" s="103">
        <v>7</v>
      </c>
      <c r="M17" s="103">
        <v>6</v>
      </c>
      <c r="N17" s="334">
        <f t="shared" si="0"/>
        <v>58</v>
      </c>
      <c r="O17" s="103"/>
      <c r="P17" s="438">
        <f>SUM(N17:N18)</f>
        <v>93</v>
      </c>
      <c r="Q17" s="436">
        <f>SUM(D17,P17)</f>
        <v>233</v>
      </c>
      <c r="R17" s="362"/>
    </row>
    <row r="18" spans="1:18" ht="21" customHeight="1">
      <c r="A18" s="436"/>
      <c r="F18" s="102">
        <v>2</v>
      </c>
      <c r="G18" s="103">
        <v>10</v>
      </c>
      <c r="H18" s="103">
        <v>6</v>
      </c>
      <c r="I18" s="103">
        <v>5</v>
      </c>
      <c r="J18" s="103">
        <v>5</v>
      </c>
      <c r="K18" s="103">
        <v>5</v>
      </c>
      <c r="L18" s="103">
        <v>2</v>
      </c>
      <c r="M18" s="103">
        <v>2</v>
      </c>
      <c r="N18" s="334">
        <f t="shared" si="0"/>
        <v>35</v>
      </c>
      <c r="O18" s="103"/>
      <c r="P18" s="438"/>
      <c r="Q18" s="437"/>
      <c r="R18" s="363"/>
    </row>
    <row r="19" spans="1:18" ht="21" customHeight="1">
      <c r="A19" s="436">
        <v>7</v>
      </c>
      <c r="B19" s="312" t="s">
        <v>249</v>
      </c>
      <c r="C19" s="310" t="s">
        <v>87</v>
      </c>
      <c r="D19" s="3">
        <v>140</v>
      </c>
      <c r="E19" s="3">
        <v>1</v>
      </c>
      <c r="F19" s="102">
        <v>1</v>
      </c>
      <c r="G19" s="103">
        <v>8</v>
      </c>
      <c r="H19" s="103">
        <v>8</v>
      </c>
      <c r="I19" s="103">
        <v>8</v>
      </c>
      <c r="J19" s="103">
        <v>7</v>
      </c>
      <c r="K19" s="103">
        <v>7</v>
      </c>
      <c r="L19" s="103">
        <v>6</v>
      </c>
      <c r="M19" s="103">
        <v>2</v>
      </c>
      <c r="N19" s="334">
        <f t="shared" si="0"/>
        <v>46</v>
      </c>
      <c r="O19" s="103"/>
      <c r="P19" s="438">
        <f>SUM(N19:N20)</f>
        <v>89</v>
      </c>
      <c r="Q19" s="436">
        <f>SUM(D19,P19)</f>
        <v>229</v>
      </c>
      <c r="R19" s="362"/>
    </row>
    <row r="20" spans="1:18" ht="21" customHeight="1">
      <c r="A20" s="436"/>
      <c r="B20" s="257"/>
      <c r="C20" s="364"/>
      <c r="D20" s="364"/>
      <c r="E20" s="365"/>
      <c r="F20" s="102">
        <v>2</v>
      </c>
      <c r="G20" s="103">
        <v>9</v>
      </c>
      <c r="H20" s="103">
        <v>8</v>
      </c>
      <c r="I20" s="103">
        <v>8</v>
      </c>
      <c r="J20" s="103">
        <v>7</v>
      </c>
      <c r="K20" s="103">
        <v>6</v>
      </c>
      <c r="L20" s="103">
        <v>3</v>
      </c>
      <c r="M20" s="103">
        <v>2</v>
      </c>
      <c r="N20" s="334">
        <f t="shared" si="0"/>
        <v>43</v>
      </c>
      <c r="O20" s="103"/>
      <c r="P20" s="438"/>
      <c r="Q20" s="436"/>
      <c r="R20" s="363"/>
    </row>
    <row r="21" spans="1:17" ht="24.75" customHeight="1">
      <c r="A21" s="87" t="s">
        <v>23</v>
      </c>
      <c r="B21" s="87"/>
      <c r="C21" s="88"/>
      <c r="D21" s="88"/>
      <c r="E21" s="88"/>
      <c r="F21" s="88"/>
      <c r="G21" s="88"/>
      <c r="H21" s="88"/>
      <c r="I21" s="89" t="s">
        <v>10</v>
      </c>
      <c r="J21" s="358"/>
      <c r="K21" s="358"/>
      <c r="L21" s="358"/>
      <c r="M21" s="358"/>
      <c r="N21" s="296"/>
      <c r="O21" s="358"/>
      <c r="P21" s="359"/>
      <c r="Q21" s="357"/>
    </row>
    <row r="22" spans="1:9" ht="12.75">
      <c r="A22" s="87"/>
      <c r="B22" s="87"/>
      <c r="C22" s="88"/>
      <c r="D22" s="88"/>
      <c r="E22" s="88"/>
      <c r="F22" s="88"/>
      <c r="G22" s="88"/>
      <c r="H22" s="88"/>
      <c r="I22" s="89"/>
    </row>
    <row r="23" spans="1:9" ht="12.75">
      <c r="A23" s="361" t="s">
        <v>260</v>
      </c>
      <c r="B23" s="87"/>
      <c r="C23" s="88"/>
      <c r="D23" s="88"/>
      <c r="E23" s="88"/>
      <c r="F23" s="88"/>
      <c r="G23" s="88"/>
      <c r="H23" s="88"/>
      <c r="I23" s="89" t="s">
        <v>22</v>
      </c>
    </row>
  </sheetData>
  <sheetProtection/>
  <mergeCells count="24">
    <mergeCell ref="A17:A18"/>
    <mergeCell ref="P17:P18"/>
    <mergeCell ref="Q17:Q18"/>
    <mergeCell ref="A19:A20"/>
    <mergeCell ref="P19:P20"/>
    <mergeCell ref="Q19:Q20"/>
    <mergeCell ref="A15:A16"/>
    <mergeCell ref="P15:P16"/>
    <mergeCell ref="Q15:Q16"/>
    <mergeCell ref="A5:A6"/>
    <mergeCell ref="P5:P6"/>
    <mergeCell ref="Q5:Q6"/>
    <mergeCell ref="A7:A8"/>
    <mergeCell ref="P7:P8"/>
    <mergeCell ref="Q7:Q8"/>
    <mergeCell ref="A9:A10"/>
    <mergeCell ref="P9:P10"/>
    <mergeCell ref="Q9:Q10"/>
    <mergeCell ref="A11:A12"/>
    <mergeCell ref="P11:P12"/>
    <mergeCell ref="Q11:Q12"/>
    <mergeCell ref="A13:A14"/>
    <mergeCell ref="P13:P14"/>
    <mergeCell ref="Q13:Q14"/>
  </mergeCells>
  <printOptions/>
  <pageMargins left="0.31496062992125984" right="0.2362204724409449" top="0.2755905511811024" bottom="0.4724409448818898" header="0.275590551181102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V77"/>
  <sheetViews>
    <sheetView zoomScale="85" zoomScaleNormal="85" zoomScalePageLayoutView="0" workbookViewId="0" topLeftCell="A62">
      <selection activeCell="O9" sqref="O9"/>
    </sheetView>
  </sheetViews>
  <sheetFormatPr defaultColWidth="9.140625" defaultRowHeight="12.75"/>
  <cols>
    <col min="1" max="1" width="6.7109375" style="79" customWidth="1"/>
    <col min="2" max="2" width="23.8515625" style="77" customWidth="1"/>
    <col min="3" max="3" width="21.57421875" style="98" customWidth="1"/>
    <col min="4" max="4" width="9.140625" style="98" customWidth="1"/>
    <col min="5" max="5" width="7.57421875" style="85" customWidth="1"/>
    <col min="6" max="7" width="7.7109375" style="86" customWidth="1"/>
    <col min="8" max="8" width="8.421875" style="86" customWidth="1"/>
    <col min="9" max="10" width="6.421875" style="86" customWidth="1"/>
    <col min="11" max="11" width="7.7109375" style="86" customWidth="1"/>
    <col min="12" max="12" width="8.8515625" style="86" customWidth="1"/>
    <col min="13" max="13" width="8.57421875" style="86" customWidth="1"/>
    <col min="14" max="14" width="9.140625" style="79" customWidth="1"/>
    <col min="15" max="15" width="23.00390625" style="79" bestFit="1" customWidth="1"/>
    <col min="16" max="16" width="16.140625" style="79" bestFit="1" customWidth="1"/>
    <col min="17" max="17" width="9.140625" style="86" customWidth="1"/>
    <col min="18" max="16384" width="9.140625" style="79" customWidth="1"/>
  </cols>
  <sheetData>
    <row r="1" spans="1:13" ht="18">
      <c r="A1" s="212" t="s">
        <v>198</v>
      </c>
      <c r="B1" s="1"/>
      <c r="C1" s="22"/>
      <c r="D1" s="22"/>
      <c r="E1" s="6"/>
      <c r="F1" s="4"/>
      <c r="G1" s="4"/>
      <c r="H1" s="220"/>
      <c r="I1" s="220"/>
      <c r="J1" s="220"/>
      <c r="K1" s="221"/>
      <c r="L1" s="6"/>
      <c r="M1" s="142"/>
    </row>
    <row r="2" spans="1:13" ht="18">
      <c r="A2" s="212" t="s">
        <v>199</v>
      </c>
      <c r="B2" s="1"/>
      <c r="C2" s="22"/>
      <c r="D2" s="22"/>
      <c r="E2" s="6"/>
      <c r="F2" s="4"/>
      <c r="G2" s="4"/>
      <c r="H2" s="220"/>
      <c r="I2" s="220"/>
      <c r="J2" s="220"/>
      <c r="K2" s="221"/>
      <c r="L2" s="221"/>
      <c r="M2" s="5"/>
    </row>
    <row r="3" spans="1:17" s="80" customFormat="1" ht="15.75">
      <c r="A3" s="222" t="s">
        <v>117</v>
      </c>
      <c r="B3" s="30"/>
      <c r="C3" s="59"/>
      <c r="D3" s="59"/>
      <c r="E3" s="59"/>
      <c r="H3" s="223"/>
      <c r="I3" s="223"/>
      <c r="J3" s="223"/>
      <c r="K3" s="223"/>
      <c r="L3" s="223"/>
      <c r="M3" s="224" t="s">
        <v>107</v>
      </c>
      <c r="Q3" s="347"/>
    </row>
    <row r="4" spans="1:17" s="80" customFormat="1" ht="33" customHeight="1">
      <c r="A4" s="225" t="s">
        <v>9</v>
      </c>
      <c r="B4" s="226" t="s">
        <v>16</v>
      </c>
      <c r="C4" s="226" t="s">
        <v>17</v>
      </c>
      <c r="D4" s="227" t="s">
        <v>105</v>
      </c>
      <c r="E4" s="227" t="s">
        <v>63</v>
      </c>
      <c r="F4" s="227" t="s">
        <v>21</v>
      </c>
      <c r="G4" s="227" t="s">
        <v>12</v>
      </c>
      <c r="H4" s="227" t="s">
        <v>5</v>
      </c>
      <c r="I4" s="228" t="s">
        <v>112</v>
      </c>
      <c r="J4" s="227" t="s">
        <v>64</v>
      </c>
      <c r="K4" s="27" t="s">
        <v>39</v>
      </c>
      <c r="L4" s="27" t="s">
        <v>40</v>
      </c>
      <c r="M4" s="229" t="s">
        <v>11</v>
      </c>
      <c r="Q4" s="347"/>
    </row>
    <row r="5" spans="1:13" s="74" customFormat="1" ht="20.25" customHeight="1">
      <c r="A5" s="371">
        <v>1</v>
      </c>
      <c r="B5" s="312" t="s">
        <v>44</v>
      </c>
      <c r="C5" s="312" t="s">
        <v>87</v>
      </c>
      <c r="D5" s="311">
        <v>1974</v>
      </c>
      <c r="E5" s="234">
        <v>78</v>
      </c>
      <c r="F5" s="234">
        <v>81</v>
      </c>
      <c r="G5" s="234">
        <v>80</v>
      </c>
      <c r="H5" s="232">
        <f>SUM(E5:G5)</f>
        <v>239</v>
      </c>
      <c r="I5" s="232">
        <v>1</v>
      </c>
      <c r="J5" s="350" t="str">
        <f>IF(H5&gt;=220,"SM",IF(H5&gt;=210,"smk",IF(H5&gt;=200,"1.kl.",IF(H5&gt;=180,"2.kl.",IF(H5&gt;=160,"3.kl","")))))</f>
        <v>SM</v>
      </c>
      <c r="K5" s="201">
        <v>78.5</v>
      </c>
      <c r="L5" s="290">
        <f>SUM(K5,H5)</f>
        <v>317.5</v>
      </c>
      <c r="M5" s="218">
        <v>3.5</v>
      </c>
    </row>
    <row r="6" spans="1:13" s="74" customFormat="1" ht="20.25" customHeight="1">
      <c r="A6" s="371">
        <v>2</v>
      </c>
      <c r="B6" s="312" t="s">
        <v>143</v>
      </c>
      <c r="C6" s="312" t="s">
        <v>87</v>
      </c>
      <c r="D6" s="311">
        <v>1967</v>
      </c>
      <c r="E6" s="234">
        <v>73</v>
      </c>
      <c r="F6" s="234">
        <v>78</v>
      </c>
      <c r="G6" s="234">
        <v>64</v>
      </c>
      <c r="H6" s="232">
        <f>SUM(E6:G6)</f>
        <v>215</v>
      </c>
      <c r="I6" s="232"/>
      <c r="J6" s="350" t="str">
        <f>IF(H6&gt;=220,"SM",IF(H6&gt;=210,"smk",IF(H6&gt;=200,"1.kl.",IF(H6&gt;=180,"2.kl.",IF(H6&gt;=160,"3.kl","")))))</f>
        <v>smk</v>
      </c>
      <c r="K6" s="424">
        <v>69.6</v>
      </c>
      <c r="L6" s="290">
        <f>SUM(K6,H6)</f>
        <v>284.6</v>
      </c>
      <c r="M6" s="218">
        <v>2.5</v>
      </c>
    </row>
    <row r="7" spans="1:13" s="74" customFormat="1" ht="20.25" customHeight="1">
      <c r="A7" s="371">
        <v>3</v>
      </c>
      <c r="B7" s="312" t="s">
        <v>230</v>
      </c>
      <c r="C7" s="312" t="s">
        <v>87</v>
      </c>
      <c r="D7" s="311">
        <v>1982</v>
      </c>
      <c r="E7" s="234">
        <v>73</v>
      </c>
      <c r="F7" s="234">
        <v>75</v>
      </c>
      <c r="G7" s="234">
        <v>59</v>
      </c>
      <c r="H7" s="232">
        <f>SUM(E7:G7)</f>
        <v>207</v>
      </c>
      <c r="I7" s="232"/>
      <c r="J7" s="350" t="str">
        <f>IF(H7&gt;=220,"SM",IF(H7&gt;=210,"smk",IF(H7&gt;=200,"1.kl.",IF(H7&gt;=180,"2.kl.",IF(H7&gt;=160,"3.kl","")))))</f>
        <v>1.kl.</v>
      </c>
      <c r="K7" s="201">
        <v>55.4</v>
      </c>
      <c r="L7" s="290">
        <f>SUM(K7,H7)</f>
        <v>262.4</v>
      </c>
      <c r="M7" s="218">
        <v>1.5</v>
      </c>
    </row>
    <row r="8" spans="1:13" s="74" customFormat="1" ht="20.25" customHeight="1">
      <c r="A8" s="371">
        <v>4</v>
      </c>
      <c r="B8" s="312" t="s">
        <v>167</v>
      </c>
      <c r="C8" s="312" t="s">
        <v>87</v>
      </c>
      <c r="D8" s="311">
        <v>1973</v>
      </c>
      <c r="E8" s="133">
        <v>74</v>
      </c>
      <c r="F8" s="133">
        <v>77</v>
      </c>
      <c r="G8" s="133">
        <v>61</v>
      </c>
      <c r="H8" s="232">
        <f>SUM(E8:G8)</f>
        <v>212</v>
      </c>
      <c r="I8" s="232">
        <v>1</v>
      </c>
      <c r="J8" s="350" t="str">
        <f>IF(H8&gt;=220,"SM",IF(H8&gt;=210,"smk",IF(H8&gt;=200,"1.kl.",IF(H8&gt;=180,"2.kl.",IF(H8&gt;=160,"3.kl","")))))</f>
        <v>smk</v>
      </c>
      <c r="K8" s="424">
        <v>49.9</v>
      </c>
      <c r="L8" s="290">
        <f>SUM(K8,H8)</f>
        <v>261.9</v>
      </c>
      <c r="M8" s="218">
        <v>0.5</v>
      </c>
    </row>
    <row r="9" spans="1:13" s="74" customFormat="1" ht="20.25" customHeight="1">
      <c r="A9" s="371">
        <v>5</v>
      </c>
      <c r="B9" s="313" t="s">
        <v>75</v>
      </c>
      <c r="C9" s="312" t="s">
        <v>89</v>
      </c>
      <c r="D9" s="311">
        <v>1967</v>
      </c>
      <c r="E9" s="234">
        <v>71</v>
      </c>
      <c r="F9" s="234">
        <v>80</v>
      </c>
      <c r="G9" s="234">
        <v>52</v>
      </c>
      <c r="H9" s="232">
        <f>SUM(E9:G9)</f>
        <v>203</v>
      </c>
      <c r="I9" s="232">
        <v>1</v>
      </c>
      <c r="J9" s="350" t="str">
        <f>IF(H9&gt;=220,"SM",IF(H9&gt;=210,"smk",IF(H9&gt;=200,"1.kl.",IF(H9&gt;=180,"2.kl.",IF(H9&gt;=160,"3.kl","")))))</f>
        <v>1.kl.</v>
      </c>
      <c r="K9" s="201">
        <v>58.7</v>
      </c>
      <c r="L9" s="290">
        <f>SUM(K9,H9)</f>
        <v>261.7</v>
      </c>
      <c r="M9" s="218">
        <v>0.5</v>
      </c>
    </row>
    <row r="10" spans="1:13" s="74" customFormat="1" ht="20.25" customHeight="1">
      <c r="A10" s="371">
        <v>6</v>
      </c>
      <c r="B10" s="312" t="s">
        <v>241</v>
      </c>
      <c r="C10" s="312" t="s">
        <v>87</v>
      </c>
      <c r="D10" s="311">
        <v>1983</v>
      </c>
      <c r="E10" s="234">
        <v>69</v>
      </c>
      <c r="F10" s="234">
        <v>83</v>
      </c>
      <c r="G10" s="234">
        <v>51</v>
      </c>
      <c r="H10" s="232">
        <f>SUM(E10:G10)</f>
        <v>203</v>
      </c>
      <c r="I10" s="232"/>
      <c r="J10" s="350" t="str">
        <f>IF(H10&gt;=220,"SM",IF(H10&gt;=210,"smk",IF(H10&gt;=200,"1.kl.",IF(H10&gt;=180,"2.kl.",IF(H10&gt;=160,"3.kl","")))))</f>
        <v>1.kl.</v>
      </c>
      <c r="K10" s="201">
        <v>55.9</v>
      </c>
      <c r="L10" s="290">
        <f>SUM(K10,H10)</f>
        <v>258.9</v>
      </c>
      <c r="M10" s="218">
        <v>0.5</v>
      </c>
    </row>
    <row r="11" spans="1:13" s="74" customFormat="1" ht="20.25" customHeight="1">
      <c r="A11" s="371">
        <v>7</v>
      </c>
      <c r="B11" s="312" t="s">
        <v>154</v>
      </c>
      <c r="C11" s="312" t="s">
        <v>87</v>
      </c>
      <c r="D11" s="311">
        <v>1990</v>
      </c>
      <c r="E11" s="234">
        <v>50</v>
      </c>
      <c r="F11" s="234">
        <v>83</v>
      </c>
      <c r="G11" s="234">
        <v>62</v>
      </c>
      <c r="H11" s="232">
        <f>SUM(E11:G11)</f>
        <v>195</v>
      </c>
      <c r="I11" s="232"/>
      <c r="J11" s="350" t="str">
        <f>IF(H11&gt;=220,"SM",IF(H11&gt;=210,"smk",IF(H11&gt;=200,"1.kl.",IF(H11&gt;=180,"2.kl.",IF(H11&gt;=160,"3.kl","")))))</f>
        <v>2.kl.</v>
      </c>
      <c r="K11" s="201">
        <v>57.3</v>
      </c>
      <c r="L11" s="290">
        <f>SUM(K11,H11)</f>
        <v>252.3</v>
      </c>
      <c r="M11" s="218">
        <v>0.5</v>
      </c>
    </row>
    <row r="12" spans="1:13" s="74" customFormat="1" ht="20.25" customHeight="1">
      <c r="A12" s="371">
        <v>8</v>
      </c>
      <c r="B12" s="312" t="s">
        <v>66</v>
      </c>
      <c r="C12" s="312" t="s">
        <v>90</v>
      </c>
      <c r="D12" s="311">
        <v>1956</v>
      </c>
      <c r="E12" s="133">
        <v>73</v>
      </c>
      <c r="F12" s="133">
        <v>75</v>
      </c>
      <c r="G12" s="133">
        <v>53</v>
      </c>
      <c r="H12" s="232">
        <f>SUM(E12:G12)</f>
        <v>201</v>
      </c>
      <c r="I12" s="232">
        <v>2</v>
      </c>
      <c r="J12" s="350" t="str">
        <f>IF(H12&gt;=220,"SM",IF(H12&gt;=210,"smk",IF(H12&gt;=200,"1.kl.",IF(H12&gt;=180,"2.kl.",IF(H12&gt;=160,"3.kl","")))))</f>
        <v>1.kl.</v>
      </c>
      <c r="K12" s="425"/>
      <c r="L12" s="290">
        <f>SUM(K12,H12)</f>
        <v>201</v>
      </c>
      <c r="M12" s="218">
        <v>0.5</v>
      </c>
    </row>
    <row r="13" spans="1:13" s="74" customFormat="1" ht="20.25" customHeight="1">
      <c r="A13" s="235">
        <v>9</v>
      </c>
      <c r="B13" s="320" t="s">
        <v>52</v>
      </c>
      <c r="C13" s="320" t="s">
        <v>87</v>
      </c>
      <c r="D13" s="311">
        <v>1988</v>
      </c>
      <c r="E13" s="234">
        <v>72</v>
      </c>
      <c r="F13" s="234">
        <v>74</v>
      </c>
      <c r="G13" s="234">
        <v>48</v>
      </c>
      <c r="H13" s="232">
        <f>SUM(E13:G13)</f>
        <v>194</v>
      </c>
      <c r="I13" s="232">
        <v>1</v>
      </c>
      <c r="J13" s="350" t="str">
        <f>IF(H13&gt;=220,"SM",IF(H13&gt;=210,"smk",IF(H13&gt;=200,"1.kl.",IF(H13&gt;=180,"2.kl.",IF(H13&gt;=160,"3.kl","")))))</f>
        <v>2.kl.</v>
      </c>
      <c r="K13" s="219"/>
      <c r="L13" s="219"/>
      <c r="M13" s="218">
        <v>0.5</v>
      </c>
    </row>
    <row r="14" spans="1:13" s="74" customFormat="1" ht="20.25" customHeight="1">
      <c r="A14" s="235">
        <v>10</v>
      </c>
      <c r="B14" s="312" t="s">
        <v>102</v>
      </c>
      <c r="C14" s="312" t="s">
        <v>89</v>
      </c>
      <c r="D14" s="311">
        <v>1982</v>
      </c>
      <c r="E14" s="234">
        <v>57</v>
      </c>
      <c r="F14" s="234">
        <v>78</v>
      </c>
      <c r="G14" s="234">
        <v>59</v>
      </c>
      <c r="H14" s="232">
        <f>SUM(E14:G14)</f>
        <v>194</v>
      </c>
      <c r="I14" s="232"/>
      <c r="J14" s="350" t="str">
        <f>IF(H14&gt;=220,"SM",IF(H14&gt;=210,"smk",IF(H14&gt;=200,"1.kl.",IF(H14&gt;=180,"2.kl.",IF(H14&gt;=160,"3.kl","")))))</f>
        <v>2.kl.</v>
      </c>
      <c r="K14" s="219"/>
      <c r="L14" s="219"/>
      <c r="M14" s="218">
        <v>0.5</v>
      </c>
    </row>
    <row r="15" spans="1:13" s="74" customFormat="1" ht="20.25" customHeight="1">
      <c r="A15" s="235">
        <v>11</v>
      </c>
      <c r="B15" s="312" t="s">
        <v>240</v>
      </c>
      <c r="C15" s="312" t="s">
        <v>87</v>
      </c>
      <c r="D15" s="311">
        <v>1967</v>
      </c>
      <c r="E15" s="234">
        <v>48</v>
      </c>
      <c r="F15" s="234">
        <v>76</v>
      </c>
      <c r="G15" s="234">
        <v>65</v>
      </c>
      <c r="H15" s="232">
        <f>SUM(E15:G15)</f>
        <v>189</v>
      </c>
      <c r="I15" s="232"/>
      <c r="J15" s="350" t="str">
        <f>IF(H15&gt;=220,"SM",IF(H15&gt;=210,"smk",IF(H15&gt;=200,"1.kl.",IF(H15&gt;=180,"2.kl.",IF(H15&gt;=160,"3.kl","")))))</f>
        <v>2.kl.</v>
      </c>
      <c r="K15" s="219"/>
      <c r="L15" s="219"/>
      <c r="M15" s="218">
        <v>0.5</v>
      </c>
    </row>
    <row r="16" spans="1:13" s="74" customFormat="1" ht="20.25" customHeight="1">
      <c r="A16" s="235">
        <v>12</v>
      </c>
      <c r="B16" s="312" t="s">
        <v>168</v>
      </c>
      <c r="C16" s="312" t="s">
        <v>87</v>
      </c>
      <c r="D16" s="311">
        <v>1983</v>
      </c>
      <c r="E16" s="234">
        <v>62</v>
      </c>
      <c r="F16" s="234">
        <v>67</v>
      </c>
      <c r="G16" s="234">
        <v>58</v>
      </c>
      <c r="H16" s="232">
        <f>SUM(E16:G16)</f>
        <v>187</v>
      </c>
      <c r="I16" s="232"/>
      <c r="J16" s="350" t="str">
        <f>IF(H16&gt;=220,"SM",IF(H16&gt;=210,"smk",IF(H16&gt;=200,"1.kl.",IF(H16&gt;=180,"2.kl.",IF(H16&gt;=160,"3.kl","")))))</f>
        <v>2.kl.</v>
      </c>
      <c r="K16" s="219"/>
      <c r="L16" s="219"/>
      <c r="M16" s="218">
        <v>0.5</v>
      </c>
    </row>
    <row r="17" spans="1:13" s="74" customFormat="1" ht="20.25" customHeight="1">
      <c r="A17" s="235">
        <v>13</v>
      </c>
      <c r="B17" s="320" t="s">
        <v>155</v>
      </c>
      <c r="C17" s="320" t="s">
        <v>87</v>
      </c>
      <c r="D17" s="311">
        <v>1960</v>
      </c>
      <c r="E17" s="234">
        <v>53</v>
      </c>
      <c r="F17" s="234">
        <v>70</v>
      </c>
      <c r="G17" s="234">
        <v>62</v>
      </c>
      <c r="H17" s="232">
        <f>SUM(E17:G17)</f>
        <v>185</v>
      </c>
      <c r="I17" s="232"/>
      <c r="J17" s="350" t="str">
        <f>IF(H17&gt;=220,"SM",IF(H17&gt;=210,"smk",IF(H17&gt;=200,"1.kl.",IF(H17&gt;=180,"2.kl.",IF(H17&gt;=160,"3.kl","")))))</f>
        <v>2.kl.</v>
      </c>
      <c r="K17" s="236"/>
      <c r="L17" s="217"/>
      <c r="M17" s="218">
        <v>0.5</v>
      </c>
    </row>
    <row r="18" spans="1:13" s="74" customFormat="1" ht="20.25" customHeight="1">
      <c r="A18" s="235">
        <v>14</v>
      </c>
      <c r="B18" s="320" t="s">
        <v>95</v>
      </c>
      <c r="C18" s="320" t="s">
        <v>87</v>
      </c>
      <c r="D18" s="311">
        <v>1988</v>
      </c>
      <c r="E18" s="133">
        <v>64</v>
      </c>
      <c r="F18" s="133">
        <v>83</v>
      </c>
      <c r="G18" s="133">
        <v>33</v>
      </c>
      <c r="H18" s="232">
        <f>SUM(E18:G18)</f>
        <v>180</v>
      </c>
      <c r="I18" s="232">
        <v>1</v>
      </c>
      <c r="J18" s="350" t="str">
        <f>IF(H18&gt;=220,"SM",IF(H18&gt;=210,"smk",IF(H18&gt;=200,"1.kl.",IF(H18&gt;=180,"2.kl.",IF(H18&gt;=160,"3.kl","")))))</f>
        <v>2.kl.</v>
      </c>
      <c r="K18" s="236"/>
      <c r="L18" s="217"/>
      <c r="M18" s="218">
        <v>0.5</v>
      </c>
    </row>
    <row r="19" spans="1:13" s="74" customFormat="1" ht="20.25" customHeight="1">
      <c r="A19" s="235">
        <v>15</v>
      </c>
      <c r="B19" s="320" t="s">
        <v>163</v>
      </c>
      <c r="C19" s="320" t="s">
        <v>87</v>
      </c>
      <c r="D19" s="311">
        <v>1992</v>
      </c>
      <c r="E19" s="234">
        <v>62</v>
      </c>
      <c r="F19" s="234">
        <v>66</v>
      </c>
      <c r="G19" s="234">
        <v>48</v>
      </c>
      <c r="H19" s="232">
        <f>SUM(E19:G19)</f>
        <v>176</v>
      </c>
      <c r="I19" s="232">
        <v>2</v>
      </c>
      <c r="J19" s="350" t="str">
        <f>IF(H19&gt;=220,"SM",IF(H19&gt;=210,"smk",IF(H19&gt;=200,"1.kl.",IF(H19&gt;=180,"2.kl.",IF(H19&gt;=160,"3.kl","")))))</f>
        <v>3.kl</v>
      </c>
      <c r="K19" s="219"/>
      <c r="L19" s="219"/>
      <c r="M19" s="218">
        <v>0.5</v>
      </c>
    </row>
    <row r="20" spans="1:13" s="74" customFormat="1" ht="20.25" customHeight="1">
      <c r="A20" s="235">
        <v>16</v>
      </c>
      <c r="B20" s="368" t="s">
        <v>111</v>
      </c>
      <c r="C20" s="321" t="s">
        <v>94</v>
      </c>
      <c r="D20" s="318">
        <v>1983</v>
      </c>
      <c r="E20" s="234">
        <v>69</v>
      </c>
      <c r="F20" s="234">
        <v>42</v>
      </c>
      <c r="G20" s="234">
        <v>65</v>
      </c>
      <c r="H20" s="232">
        <f>SUM(E20:G20)</f>
        <v>176</v>
      </c>
      <c r="I20" s="232"/>
      <c r="J20" s="350" t="str">
        <f>IF(H20&gt;=220,"SM",IF(H20&gt;=210,"smk",IF(H20&gt;=200,"1.kl.",IF(H20&gt;=180,"2.kl.",IF(H20&gt;=160,"3.kl","")))))</f>
        <v>3.kl</v>
      </c>
      <c r="K20" s="219"/>
      <c r="L20" s="219"/>
      <c r="M20" s="218">
        <v>0.5</v>
      </c>
    </row>
    <row r="21" spans="1:13" s="74" customFormat="1" ht="20.25" customHeight="1">
      <c r="A21" s="235">
        <v>17</v>
      </c>
      <c r="B21" s="312" t="s">
        <v>173</v>
      </c>
      <c r="C21" s="312" t="s">
        <v>87</v>
      </c>
      <c r="D21" s="311">
        <v>1985</v>
      </c>
      <c r="E21" s="133">
        <v>58</v>
      </c>
      <c r="F21" s="133">
        <v>76</v>
      </c>
      <c r="G21" s="133">
        <v>41</v>
      </c>
      <c r="H21" s="232">
        <f>SUM(E21:G21)</f>
        <v>175</v>
      </c>
      <c r="I21" s="232"/>
      <c r="J21" s="350" t="str">
        <f>IF(H21&gt;=220,"SM",IF(H21&gt;=210,"smk",IF(H21&gt;=200,"1.kl.",IF(H21&gt;=180,"2.kl.",IF(H21&gt;=160,"3.kl","")))))</f>
        <v>3.kl</v>
      </c>
      <c r="K21" s="236"/>
      <c r="L21" s="217"/>
      <c r="M21" s="218">
        <v>0.5</v>
      </c>
    </row>
    <row r="22" spans="1:13" s="74" customFormat="1" ht="20.25" customHeight="1">
      <c r="A22" s="235">
        <v>18</v>
      </c>
      <c r="B22" s="312" t="s">
        <v>268</v>
      </c>
      <c r="C22" s="312" t="s">
        <v>90</v>
      </c>
      <c r="D22" s="311"/>
      <c r="E22" s="133">
        <v>64</v>
      </c>
      <c r="F22" s="133">
        <v>71</v>
      </c>
      <c r="G22" s="133">
        <v>39</v>
      </c>
      <c r="H22" s="232">
        <f>SUM(E22:G22)</f>
        <v>174</v>
      </c>
      <c r="I22" s="232"/>
      <c r="J22" s="350" t="str">
        <f>IF(H22&gt;=220,"SM",IF(H22&gt;=210,"smk",IF(H22&gt;=200,"1.kl.",IF(H22&gt;=180,"2.kl.",IF(H22&gt;=160,"3.kl","")))))</f>
        <v>3.kl</v>
      </c>
      <c r="K22" s="236"/>
      <c r="L22" s="217"/>
      <c r="M22" s="218">
        <v>0.5</v>
      </c>
    </row>
    <row r="23" spans="1:13" s="74" customFormat="1" ht="20.25" customHeight="1">
      <c r="A23" s="235">
        <v>19</v>
      </c>
      <c r="B23" s="312" t="s">
        <v>256</v>
      </c>
      <c r="C23" s="312" t="s">
        <v>87</v>
      </c>
      <c r="D23" s="311">
        <v>1977</v>
      </c>
      <c r="E23" s="133">
        <v>54</v>
      </c>
      <c r="F23" s="133">
        <v>72</v>
      </c>
      <c r="G23" s="133">
        <v>47</v>
      </c>
      <c r="H23" s="232">
        <f>SUM(E23:G23)</f>
        <v>173</v>
      </c>
      <c r="I23" s="232"/>
      <c r="J23" s="350" t="str">
        <f>IF(H23&gt;=220,"SM",IF(H23&gt;=210,"smk",IF(H23&gt;=200,"1.kl.",IF(H23&gt;=180,"2.kl.",IF(H23&gt;=160,"3.kl","")))))</f>
        <v>3.kl</v>
      </c>
      <c r="K23" s="236"/>
      <c r="L23" s="217"/>
      <c r="M23" s="218">
        <v>0.5</v>
      </c>
    </row>
    <row r="24" spans="1:13" s="74" customFormat="1" ht="20.25" customHeight="1">
      <c r="A24" s="235">
        <v>20</v>
      </c>
      <c r="B24" s="312" t="s">
        <v>162</v>
      </c>
      <c r="C24" s="312" t="s">
        <v>87</v>
      </c>
      <c r="D24" s="311">
        <v>1989</v>
      </c>
      <c r="E24" s="234">
        <v>62</v>
      </c>
      <c r="F24" s="234">
        <v>78</v>
      </c>
      <c r="G24" s="234">
        <v>30</v>
      </c>
      <c r="H24" s="232">
        <f>SUM(E24:G24)</f>
        <v>170</v>
      </c>
      <c r="I24" s="232">
        <v>1</v>
      </c>
      <c r="J24" s="350" t="str">
        <f>IF(H24&gt;=220,"SM",IF(H24&gt;=210,"smk",IF(H24&gt;=200,"1.kl.",IF(H24&gt;=180,"2.kl.",IF(H24&gt;=160,"3.kl","")))))</f>
        <v>3.kl</v>
      </c>
      <c r="K24" s="219"/>
      <c r="L24" s="219"/>
      <c r="M24" s="218">
        <v>0.5</v>
      </c>
    </row>
    <row r="25" spans="1:13" s="74" customFormat="1" ht="20.25" customHeight="1">
      <c r="A25" s="235">
        <v>21</v>
      </c>
      <c r="B25" s="312" t="s">
        <v>101</v>
      </c>
      <c r="C25" s="312" t="s">
        <v>87</v>
      </c>
      <c r="D25" s="311">
        <v>1978</v>
      </c>
      <c r="E25" s="234">
        <v>55</v>
      </c>
      <c r="F25" s="234">
        <v>67</v>
      </c>
      <c r="G25" s="234">
        <v>48</v>
      </c>
      <c r="H25" s="232">
        <f>SUM(E25:G25)</f>
        <v>170</v>
      </c>
      <c r="I25" s="232"/>
      <c r="J25" s="350" t="str">
        <f>IF(H25&gt;=220,"SM",IF(H25&gt;=210,"smk",IF(H25&gt;=200,"1.kl.",IF(H25&gt;=180,"2.kl.",IF(H25&gt;=160,"3.kl","")))))</f>
        <v>3.kl</v>
      </c>
      <c r="K25" s="236"/>
      <c r="L25" s="217"/>
      <c r="M25" s="218">
        <v>0.5</v>
      </c>
    </row>
    <row r="26" spans="1:13" s="74" customFormat="1" ht="20.25" customHeight="1">
      <c r="A26" s="235">
        <v>22</v>
      </c>
      <c r="B26" s="312" t="s">
        <v>170</v>
      </c>
      <c r="C26" s="312" t="s">
        <v>87</v>
      </c>
      <c r="D26" s="311">
        <v>1984</v>
      </c>
      <c r="E26" s="133">
        <v>59</v>
      </c>
      <c r="F26" s="133">
        <v>71</v>
      </c>
      <c r="G26" s="133">
        <v>39</v>
      </c>
      <c r="H26" s="232">
        <f>SUM(E26:G26)</f>
        <v>169</v>
      </c>
      <c r="I26" s="232"/>
      <c r="J26" s="350" t="str">
        <f>IF(H26&gt;=220,"SM",IF(H26&gt;=210,"smk",IF(H26&gt;=200,"1.kl.",IF(H26&gt;=180,"2.kl.",IF(H26&gt;=160,"3.kl","")))))</f>
        <v>3.kl</v>
      </c>
      <c r="K26" s="236"/>
      <c r="L26" s="217"/>
      <c r="M26" s="218">
        <v>0.5</v>
      </c>
    </row>
    <row r="27" spans="1:13" s="74" customFormat="1" ht="20.25" customHeight="1">
      <c r="A27" s="235">
        <v>23</v>
      </c>
      <c r="B27" s="312" t="s">
        <v>166</v>
      </c>
      <c r="C27" s="312" t="s">
        <v>87</v>
      </c>
      <c r="D27" s="311">
        <v>1988</v>
      </c>
      <c r="E27" s="234">
        <v>58</v>
      </c>
      <c r="F27" s="234">
        <v>66</v>
      </c>
      <c r="G27" s="234">
        <v>37</v>
      </c>
      <c r="H27" s="232">
        <f>SUM(E27:G27)</f>
        <v>161</v>
      </c>
      <c r="I27" s="232"/>
      <c r="J27" s="350" t="str">
        <f>IF(H27&gt;=220,"SM",IF(H27&gt;=210,"smk",IF(H27&gt;=200,"1.kl.",IF(H27&gt;=180,"2.kl.",IF(H27&gt;=160,"3.kl","")))))</f>
        <v>3.kl</v>
      </c>
      <c r="K27" s="219"/>
      <c r="L27" s="219"/>
      <c r="M27" s="218">
        <v>0.5</v>
      </c>
    </row>
    <row r="28" spans="1:13" s="74" customFormat="1" ht="20.25" customHeight="1">
      <c r="A28" s="235">
        <v>24</v>
      </c>
      <c r="B28" s="144" t="s">
        <v>142</v>
      </c>
      <c r="C28" s="143" t="s">
        <v>94</v>
      </c>
      <c r="D28" s="303">
        <v>1987</v>
      </c>
      <c r="E28" s="133">
        <v>36</v>
      </c>
      <c r="F28" s="133">
        <v>74</v>
      </c>
      <c r="G28" s="133">
        <v>50</v>
      </c>
      <c r="H28" s="232">
        <f>SUM(E28:G28)</f>
        <v>160</v>
      </c>
      <c r="I28" s="232">
        <v>3</v>
      </c>
      <c r="J28" s="350" t="str">
        <f>IF(H28&gt;=220,"SM",IF(H28&gt;=210,"smk",IF(H28&gt;=200,"1.kl.",IF(H28&gt;=180,"2.kl.",IF(H28&gt;=160,"3.kl","")))))</f>
        <v>3.kl</v>
      </c>
      <c r="K28" s="236"/>
      <c r="L28" s="217"/>
      <c r="M28" s="218">
        <v>0.5</v>
      </c>
    </row>
    <row r="29" spans="1:13" s="74" customFormat="1" ht="18.75" customHeight="1">
      <c r="A29" s="235">
        <v>25</v>
      </c>
      <c r="B29" s="312" t="s">
        <v>48</v>
      </c>
      <c r="C29" s="312" t="s">
        <v>94</v>
      </c>
      <c r="D29" s="311">
        <v>1961</v>
      </c>
      <c r="E29" s="133">
        <v>64</v>
      </c>
      <c r="F29" s="133">
        <v>64</v>
      </c>
      <c r="G29" s="133">
        <v>30</v>
      </c>
      <c r="H29" s="232">
        <f>SUM(E29:G29)</f>
        <v>158</v>
      </c>
      <c r="I29" s="232"/>
      <c r="J29" s="350">
        <f>IF(H29&gt;=220,"SM",IF(H29&gt;=210,"smk",IF(H29&gt;=200,"1.kl.",IF(H29&gt;=180,"2.kl.",IF(H29&gt;=160,"3.kl","")))))</f>
      </c>
      <c r="K29" s="236"/>
      <c r="L29" s="217"/>
      <c r="M29" s="218">
        <v>0.5</v>
      </c>
    </row>
    <row r="30" spans="1:13" s="74" customFormat="1" ht="18.75" customHeight="1">
      <c r="A30" s="235">
        <v>26</v>
      </c>
      <c r="B30" s="312" t="s">
        <v>252</v>
      </c>
      <c r="C30" s="312" t="s">
        <v>87</v>
      </c>
      <c r="D30" s="311">
        <v>1985</v>
      </c>
      <c r="E30" s="234">
        <v>41</v>
      </c>
      <c r="F30" s="234">
        <v>70</v>
      </c>
      <c r="G30" s="234">
        <v>42</v>
      </c>
      <c r="H30" s="232">
        <f>SUM(E30:G30)</f>
        <v>153</v>
      </c>
      <c r="I30" s="232"/>
      <c r="J30" s="350">
        <f>IF(H30&gt;=220,"SM",IF(H30&gt;=210,"smk",IF(H30&gt;=200,"1.kl.",IF(H30&gt;=180,"2.kl.",IF(H30&gt;=160,"3.kl","")))))</f>
      </c>
      <c r="K30" s="219"/>
      <c r="L30" s="219"/>
      <c r="M30" s="218">
        <v>0.5</v>
      </c>
    </row>
    <row r="31" spans="1:13" s="74" customFormat="1" ht="18.75" customHeight="1">
      <c r="A31" s="235">
        <v>27</v>
      </c>
      <c r="B31" s="312" t="s">
        <v>49</v>
      </c>
      <c r="C31" s="312" t="s">
        <v>90</v>
      </c>
      <c r="D31" s="311">
        <v>1979</v>
      </c>
      <c r="E31" s="133">
        <v>60</v>
      </c>
      <c r="F31" s="133">
        <v>58</v>
      </c>
      <c r="G31" s="133">
        <v>33</v>
      </c>
      <c r="H31" s="232">
        <f>SUM(E31:G31)</f>
        <v>151</v>
      </c>
      <c r="I31" s="232"/>
      <c r="J31" s="350">
        <f>IF(H31&gt;=220,"SM",IF(H31&gt;=210,"smk",IF(H31&gt;=200,"1.kl.",IF(H31&gt;=180,"2.kl.",IF(H31&gt;=160,"3.kl","")))))</f>
      </c>
      <c r="K31" s="233"/>
      <c r="L31" s="217"/>
      <c r="M31" s="218">
        <v>0.5</v>
      </c>
    </row>
    <row r="32" spans="1:13" s="74" customFormat="1" ht="18.75" customHeight="1">
      <c r="A32" s="235">
        <v>28</v>
      </c>
      <c r="B32" s="312" t="s">
        <v>159</v>
      </c>
      <c r="C32" s="312" t="s">
        <v>87</v>
      </c>
      <c r="D32" s="311">
        <v>1989</v>
      </c>
      <c r="E32" s="234">
        <v>60</v>
      </c>
      <c r="F32" s="234">
        <v>50</v>
      </c>
      <c r="G32" s="234">
        <v>35</v>
      </c>
      <c r="H32" s="232">
        <f>SUM(E32:G32)</f>
        <v>145</v>
      </c>
      <c r="I32" s="232"/>
      <c r="J32" s="350">
        <f>IF(H32&gt;=220,"SM",IF(H32&gt;=210,"smk",IF(H32&gt;=200,"1.kl.",IF(H32&gt;=180,"2.kl.",IF(H32&gt;=160,"3.kl","")))))</f>
      </c>
      <c r="K32" s="233"/>
      <c r="L32" s="217"/>
      <c r="M32" s="218">
        <v>0.5</v>
      </c>
    </row>
    <row r="33" spans="1:13" s="74" customFormat="1" ht="18.75" customHeight="1">
      <c r="A33" s="235">
        <v>29</v>
      </c>
      <c r="B33" s="312" t="s">
        <v>161</v>
      </c>
      <c r="C33" s="312" t="s">
        <v>87</v>
      </c>
      <c r="D33" s="311">
        <v>1965</v>
      </c>
      <c r="E33" s="234">
        <v>56</v>
      </c>
      <c r="F33" s="234">
        <v>65</v>
      </c>
      <c r="G33" s="234">
        <v>24</v>
      </c>
      <c r="H33" s="232">
        <f>SUM(E33:G33)</f>
        <v>145</v>
      </c>
      <c r="I33" s="232"/>
      <c r="J33" s="350">
        <f>IF(H33&gt;=220,"SM",IF(H33&gt;=210,"smk",IF(H33&gt;=200,"1.kl.",IF(H33&gt;=180,"2.kl.",IF(H33&gt;=160,"3.kl","")))))</f>
      </c>
      <c r="K33" s="219"/>
      <c r="L33" s="219"/>
      <c r="M33" s="218">
        <v>0.5</v>
      </c>
    </row>
    <row r="34" spans="1:13" s="74" customFormat="1" ht="18.75" customHeight="1">
      <c r="A34" s="235">
        <v>30</v>
      </c>
      <c r="B34" s="312" t="s">
        <v>165</v>
      </c>
      <c r="C34" s="312" t="s">
        <v>87</v>
      </c>
      <c r="D34" s="311">
        <v>1989</v>
      </c>
      <c r="E34" s="234">
        <v>43</v>
      </c>
      <c r="F34" s="234">
        <v>65</v>
      </c>
      <c r="G34" s="234">
        <v>36</v>
      </c>
      <c r="H34" s="232">
        <f>SUM(E34:G34)</f>
        <v>144</v>
      </c>
      <c r="I34" s="232">
        <v>1</v>
      </c>
      <c r="J34" s="350">
        <f>IF(H34&gt;=220,"SM",IF(H34&gt;=210,"smk",IF(H34&gt;=200,"1.kl.",IF(H34&gt;=180,"2.kl.",IF(H34&gt;=160,"3.kl","")))))</f>
      </c>
      <c r="K34" s="219"/>
      <c r="L34" s="219"/>
      <c r="M34" s="218">
        <v>0.5</v>
      </c>
    </row>
    <row r="35" spans="1:13" s="74" customFormat="1" ht="20.25" customHeight="1">
      <c r="A35" s="235">
        <v>31</v>
      </c>
      <c r="B35" s="312" t="s">
        <v>248</v>
      </c>
      <c r="C35" s="312" t="s">
        <v>87</v>
      </c>
      <c r="D35" s="311">
        <v>1989</v>
      </c>
      <c r="E35" s="234">
        <v>49</v>
      </c>
      <c r="F35" s="234">
        <v>66</v>
      </c>
      <c r="G35" s="234">
        <v>19</v>
      </c>
      <c r="H35" s="232">
        <f>SUM(E35:G35)</f>
        <v>134</v>
      </c>
      <c r="I35" s="232"/>
      <c r="J35" s="350">
        <f>IF(H35&gt;=220,"SM",IF(H35&gt;=210,"smk",IF(H35&gt;=200,"1.kl.",IF(H35&gt;=180,"2.kl.",IF(H35&gt;=160,"3.kl","")))))</f>
      </c>
      <c r="K35" s="236"/>
      <c r="L35" s="217"/>
      <c r="M35" s="218">
        <v>0.5</v>
      </c>
    </row>
    <row r="36" spans="1:13" s="74" customFormat="1" ht="20.25" customHeight="1">
      <c r="A36" s="235">
        <v>32</v>
      </c>
      <c r="B36" s="144" t="s">
        <v>254</v>
      </c>
      <c r="C36" s="143" t="s">
        <v>94</v>
      </c>
      <c r="D36" s="303">
        <v>1968</v>
      </c>
      <c r="E36" s="234">
        <v>17</v>
      </c>
      <c r="F36" s="234">
        <v>77</v>
      </c>
      <c r="G36" s="234">
        <v>39</v>
      </c>
      <c r="H36" s="232">
        <f>SUM(E36:G36)</f>
        <v>133</v>
      </c>
      <c r="I36" s="232">
        <v>1</v>
      </c>
      <c r="J36" s="350">
        <f>IF(H36&gt;=220,"SM",IF(H36&gt;=210,"smk",IF(H36&gt;=200,"1.kl.",IF(H36&gt;=180,"2.kl.",IF(H36&gt;=160,"3.kl","")))))</f>
      </c>
      <c r="K36" s="236"/>
      <c r="L36" s="217"/>
      <c r="M36" s="218">
        <v>0.5</v>
      </c>
    </row>
    <row r="37" spans="1:13" s="74" customFormat="1" ht="20.25" customHeight="1">
      <c r="A37" s="235">
        <v>33</v>
      </c>
      <c r="B37" s="312" t="s">
        <v>216</v>
      </c>
      <c r="C37" s="312" t="s">
        <v>90</v>
      </c>
      <c r="D37" s="311">
        <v>1965</v>
      </c>
      <c r="E37" s="234">
        <v>38</v>
      </c>
      <c r="F37" s="234">
        <v>63</v>
      </c>
      <c r="G37" s="234">
        <v>32</v>
      </c>
      <c r="H37" s="232">
        <f>SUM(E37:G37)</f>
        <v>133</v>
      </c>
      <c r="I37" s="232"/>
      <c r="J37" s="350">
        <f>IF(H37&gt;=220,"SM",IF(H37&gt;=210,"smk",IF(H37&gt;=200,"1.kl.",IF(H37&gt;=180,"2.kl.",IF(H37&gt;=160,"3.kl","")))))</f>
      </c>
      <c r="K37" s="233"/>
      <c r="L37" s="217"/>
      <c r="M37" s="218">
        <v>0.5</v>
      </c>
    </row>
    <row r="38" spans="1:13" s="74" customFormat="1" ht="20.25" customHeight="1">
      <c r="A38" s="235">
        <v>34</v>
      </c>
      <c r="B38" s="131" t="s">
        <v>291</v>
      </c>
      <c r="C38" s="143" t="s">
        <v>87</v>
      </c>
      <c r="D38" s="297">
        <v>1977</v>
      </c>
      <c r="E38" s="234">
        <v>46</v>
      </c>
      <c r="F38" s="234">
        <v>41</v>
      </c>
      <c r="G38" s="234">
        <v>33</v>
      </c>
      <c r="H38" s="232">
        <f>SUM(E38:G38)</f>
        <v>120</v>
      </c>
      <c r="I38" s="232"/>
      <c r="J38" s="350">
        <f>IF(H38&gt;=220,"SM",IF(H38&gt;=210,"smk",IF(H38&gt;=200,"1.kl.",IF(H38&gt;=180,"2.kl.",IF(H38&gt;=160,"3.kl","")))))</f>
      </c>
      <c r="K38" s="236"/>
      <c r="L38" s="217"/>
      <c r="M38" s="218">
        <v>0.5</v>
      </c>
    </row>
    <row r="39" spans="1:13" s="74" customFormat="1" ht="20.25" customHeight="1">
      <c r="A39" s="235">
        <v>35</v>
      </c>
      <c r="B39" s="319" t="s">
        <v>265</v>
      </c>
      <c r="C39" s="312" t="s">
        <v>222</v>
      </c>
      <c r="D39" s="316">
        <v>1987</v>
      </c>
      <c r="E39" s="234">
        <v>30</v>
      </c>
      <c r="F39" s="234">
        <v>63</v>
      </c>
      <c r="G39" s="234">
        <v>27</v>
      </c>
      <c r="H39" s="232">
        <f>SUM(E39:G39)</f>
        <v>120</v>
      </c>
      <c r="I39" s="232"/>
      <c r="J39" s="350">
        <f>IF(H39&gt;=220,"SM",IF(H39&gt;=210,"smk",IF(H39&gt;=200,"1.kl.",IF(H39&gt;=180,"2.kl.",IF(H39&gt;=160,"3.kl","")))))</f>
      </c>
      <c r="K39" s="219"/>
      <c r="L39" s="219"/>
      <c r="M39" s="218">
        <v>0.5</v>
      </c>
    </row>
    <row r="40" spans="1:13" s="74" customFormat="1" ht="20.25" customHeight="1">
      <c r="A40" s="235">
        <v>36</v>
      </c>
      <c r="B40" s="312" t="s">
        <v>209</v>
      </c>
      <c r="C40" s="312" t="s">
        <v>87</v>
      </c>
      <c r="D40" s="311">
        <v>1991</v>
      </c>
      <c r="E40" s="133">
        <v>43</v>
      </c>
      <c r="F40" s="133">
        <v>39</v>
      </c>
      <c r="G40" s="133">
        <v>36</v>
      </c>
      <c r="H40" s="232">
        <f>SUM(E40:G40)</f>
        <v>118</v>
      </c>
      <c r="I40" s="232">
        <v>1</v>
      </c>
      <c r="J40" s="350">
        <f>IF(H40&gt;=220,"SM",IF(H40&gt;=210,"smk",IF(H40&gt;=200,"1.kl.",IF(H40&gt;=180,"2.kl.",IF(H40&gt;=160,"3.kl","")))))</f>
      </c>
      <c r="K40" s="233"/>
      <c r="L40" s="217"/>
      <c r="M40" s="218">
        <v>0.5</v>
      </c>
    </row>
    <row r="41" spans="1:13" s="74" customFormat="1" ht="20.25" customHeight="1">
      <c r="A41" s="235">
        <v>37</v>
      </c>
      <c r="B41" s="319" t="s">
        <v>263</v>
      </c>
      <c r="C41" s="312" t="s">
        <v>222</v>
      </c>
      <c r="D41" s="316">
        <v>1977</v>
      </c>
      <c r="E41" s="234">
        <v>34</v>
      </c>
      <c r="F41" s="234">
        <v>46</v>
      </c>
      <c r="G41" s="234">
        <v>15</v>
      </c>
      <c r="H41" s="232">
        <f>SUM(E41:G41)</f>
        <v>95</v>
      </c>
      <c r="I41" s="232"/>
      <c r="J41" s="350">
        <f>IF(H41&gt;=220,"SM",IF(H41&gt;=210,"smk",IF(H41&gt;=200,"1.kl.",IF(H41&gt;=180,"2.kl.",IF(H41&gt;=160,"3.kl","")))))</f>
      </c>
      <c r="K41" s="233"/>
      <c r="L41" s="217"/>
      <c r="M41" s="218">
        <v>0.5</v>
      </c>
    </row>
    <row r="42" spans="1:13" s="74" customFormat="1" ht="20.25" customHeight="1">
      <c r="A42" s="235">
        <v>38</v>
      </c>
      <c r="B42" s="312" t="s">
        <v>160</v>
      </c>
      <c r="C42" s="312" t="s">
        <v>87</v>
      </c>
      <c r="D42" s="311">
        <v>1985</v>
      </c>
      <c r="E42" s="234">
        <v>37</v>
      </c>
      <c r="F42" s="234">
        <v>27</v>
      </c>
      <c r="G42" s="234">
        <v>21</v>
      </c>
      <c r="H42" s="232">
        <f>SUM(E42:G42)</f>
        <v>85</v>
      </c>
      <c r="I42" s="232"/>
      <c r="J42" s="350">
        <f>IF(H42&gt;=220,"SM",IF(H42&gt;=210,"smk",IF(H42&gt;=200,"1.kl.",IF(H42&gt;=180,"2.kl.",IF(H42&gt;=160,"3.kl","")))))</f>
      </c>
      <c r="K42" s="233"/>
      <c r="L42" s="217"/>
      <c r="M42" s="218">
        <v>0.5</v>
      </c>
    </row>
    <row r="43" spans="1:13" s="74" customFormat="1" ht="20.25" customHeight="1">
      <c r="A43" s="235">
        <v>39</v>
      </c>
      <c r="B43" s="144" t="s">
        <v>144</v>
      </c>
      <c r="C43" s="143" t="s">
        <v>94</v>
      </c>
      <c r="D43" s="303">
        <v>1985</v>
      </c>
      <c r="E43" s="133">
        <v>22</v>
      </c>
      <c r="F43" s="133">
        <v>15</v>
      </c>
      <c r="G43" s="133">
        <v>33</v>
      </c>
      <c r="H43" s="232">
        <f>SUM(E43:G43)</f>
        <v>70</v>
      </c>
      <c r="I43" s="232"/>
      <c r="J43" s="350">
        <f>IF(H43&gt;=220,"SM",IF(H43&gt;=210,"smk",IF(H43&gt;=200,"1.kl.",IF(H43&gt;=180,"2.kl.",IF(H43&gt;=160,"3.kl","")))))</f>
      </c>
      <c r="K43" s="236"/>
      <c r="L43" s="217"/>
      <c r="M43" s="218">
        <v>0.5</v>
      </c>
    </row>
    <row r="44" spans="1:13" s="74" customFormat="1" ht="20.25" customHeight="1">
      <c r="A44" s="235">
        <v>40</v>
      </c>
      <c r="B44" s="319" t="s">
        <v>262</v>
      </c>
      <c r="C44" s="312" t="s">
        <v>222</v>
      </c>
      <c r="D44" s="316">
        <v>1986</v>
      </c>
      <c r="E44" s="234">
        <v>10</v>
      </c>
      <c r="F44" s="234">
        <v>14</v>
      </c>
      <c r="G44" s="234">
        <v>13</v>
      </c>
      <c r="H44" s="232">
        <f>SUM(E44:G44)</f>
        <v>37</v>
      </c>
      <c r="I44" s="232"/>
      <c r="J44" s="350">
        <f>IF(H44&gt;=220,"SM",IF(H44&gt;=210,"smk",IF(H44&gt;=200,"1.kl.",IF(H44&gt;=180,"2.kl.",IF(H44&gt;=160,"3.kl","")))))</f>
      </c>
      <c r="K44" s="233"/>
      <c r="L44" s="217"/>
      <c r="M44" s="218">
        <v>0.5</v>
      </c>
    </row>
    <row r="45" spans="1:13" s="74" customFormat="1" ht="20.25" customHeight="1">
      <c r="A45" s="235">
        <v>41</v>
      </c>
      <c r="B45" s="319" t="s">
        <v>264</v>
      </c>
      <c r="C45" s="312" t="s">
        <v>222</v>
      </c>
      <c r="D45" s="316"/>
      <c r="E45" s="133">
        <v>9</v>
      </c>
      <c r="F45" s="133">
        <v>0</v>
      </c>
      <c r="G45" s="133">
        <v>5</v>
      </c>
      <c r="H45" s="232">
        <f>SUM(E45:G45)</f>
        <v>14</v>
      </c>
      <c r="I45" s="232"/>
      <c r="J45" s="350">
        <f>IF(H45&gt;=220,"SM",IF(H45&gt;=210,"smk",IF(H45&gt;=200,"1.kl.",IF(H45&gt;=180,"2.kl.",IF(H45&gt;=160,"3.kl","")))))</f>
      </c>
      <c r="K45" s="236"/>
      <c r="L45" s="217"/>
      <c r="M45" s="218">
        <v>0.5</v>
      </c>
    </row>
    <row r="46" spans="1:13" s="74" customFormat="1" ht="20.25" customHeight="1" hidden="1">
      <c r="A46" s="235">
        <v>42</v>
      </c>
      <c r="B46" s="312" t="s">
        <v>171</v>
      </c>
      <c r="C46" s="312" t="s">
        <v>87</v>
      </c>
      <c r="D46" s="311">
        <v>1981</v>
      </c>
      <c r="E46" s="234"/>
      <c r="F46" s="234"/>
      <c r="G46" s="234"/>
      <c r="H46" s="232">
        <f>SUM(E46:G46)</f>
        <v>0</v>
      </c>
      <c r="I46" s="232"/>
      <c r="J46" s="350">
        <f>IF(H46&gt;=220,"SM",IF(H46&gt;=210,"smk",IF(H46&gt;=200,"1.kl.",IF(H46&gt;=180,"2.kl.",IF(H46&gt;=160,"3.kl","")))))</f>
      </c>
      <c r="K46" s="219"/>
      <c r="L46" s="219"/>
      <c r="M46" s="218"/>
    </row>
    <row r="47" spans="1:13" s="74" customFormat="1" ht="20.25" customHeight="1" hidden="1">
      <c r="A47" s="235">
        <v>43</v>
      </c>
      <c r="B47" s="312" t="s">
        <v>172</v>
      </c>
      <c r="C47" s="312" t="s">
        <v>87</v>
      </c>
      <c r="D47" s="311">
        <v>1992</v>
      </c>
      <c r="E47" s="133"/>
      <c r="F47" s="133"/>
      <c r="G47" s="133"/>
      <c r="H47" s="232">
        <f>SUM(E47:G47)</f>
        <v>0</v>
      </c>
      <c r="I47" s="232"/>
      <c r="J47" s="350">
        <f>IF(H47&gt;=220,"SM",IF(H47&gt;=210,"smk",IF(H47&gt;=200,"1.kl.",IF(H47&gt;=180,"2.kl.",IF(H47&gt;=160,"3.kl","")))))</f>
      </c>
      <c r="K47" s="219"/>
      <c r="L47" s="219"/>
      <c r="M47" s="218"/>
    </row>
    <row r="48" spans="1:13" s="74" customFormat="1" ht="20.25" customHeight="1" hidden="1">
      <c r="A48" s="235">
        <v>44</v>
      </c>
      <c r="B48" s="312" t="s">
        <v>259</v>
      </c>
      <c r="C48" s="312" t="s">
        <v>87</v>
      </c>
      <c r="D48" s="311">
        <v>1975</v>
      </c>
      <c r="E48" s="234"/>
      <c r="F48" s="234"/>
      <c r="G48" s="234"/>
      <c r="H48" s="232">
        <f>SUM(E48:G48)</f>
        <v>0</v>
      </c>
      <c r="I48" s="232"/>
      <c r="J48" s="350">
        <f>IF(H48&gt;=220,"SM",IF(H48&gt;=210,"smk",IF(H48&gt;=200,"1.kl.",IF(H48&gt;=180,"2.kl.",IF(H48&gt;=160,"3.kl","")))))</f>
      </c>
      <c r="K48" s="219"/>
      <c r="L48" s="219"/>
      <c r="M48" s="218"/>
    </row>
    <row r="49" spans="1:13" s="74" customFormat="1" ht="20.25" customHeight="1" hidden="1">
      <c r="A49" s="235">
        <v>45</v>
      </c>
      <c r="B49" s="312" t="s">
        <v>250</v>
      </c>
      <c r="C49" s="312" t="s">
        <v>87</v>
      </c>
      <c r="D49" s="311">
        <v>1977</v>
      </c>
      <c r="E49" s="234"/>
      <c r="F49" s="234"/>
      <c r="G49" s="234"/>
      <c r="H49" s="232">
        <f>SUM(E49:G49)</f>
        <v>0</v>
      </c>
      <c r="I49" s="232"/>
      <c r="J49" s="350">
        <f>IF(H49&gt;=220,"SM",IF(H49&gt;=210,"smk",IF(H49&gt;=200,"1.kl.",IF(H49&gt;=180,"2.kl.",IF(H49&gt;=160,"3.kl","")))))</f>
      </c>
      <c r="K49" s="219"/>
      <c r="L49" s="219"/>
      <c r="M49" s="218"/>
    </row>
    <row r="50" spans="1:17" s="74" customFormat="1" ht="20.25" customHeight="1">
      <c r="A50" s="443" t="s">
        <v>126</v>
      </c>
      <c r="B50" s="390"/>
      <c r="C50" s="444"/>
      <c r="D50" s="444"/>
      <c r="E50" s="444"/>
      <c r="F50" s="445"/>
      <c r="G50" s="445"/>
      <c r="H50" s="223"/>
      <c r="I50" s="223"/>
      <c r="J50" s="223"/>
      <c r="K50" s="223"/>
      <c r="L50" s="223"/>
      <c r="M50" s="446" t="s">
        <v>107</v>
      </c>
      <c r="Q50" s="5"/>
    </row>
    <row r="51" spans="1:17" s="74" customFormat="1" ht="33.75" customHeight="1">
      <c r="A51" s="225" t="s">
        <v>9</v>
      </c>
      <c r="B51" s="237" t="s">
        <v>16</v>
      </c>
      <c r="C51" s="237" t="s">
        <v>17</v>
      </c>
      <c r="D51" s="229" t="s">
        <v>105</v>
      </c>
      <c r="E51" s="229" t="s">
        <v>63</v>
      </c>
      <c r="F51" s="229" t="s">
        <v>21</v>
      </c>
      <c r="G51" s="229" t="s">
        <v>12</v>
      </c>
      <c r="H51" s="229" t="s">
        <v>5</v>
      </c>
      <c r="I51" s="228" t="s">
        <v>112</v>
      </c>
      <c r="J51" s="229" t="s">
        <v>64</v>
      </c>
      <c r="K51" s="27" t="s">
        <v>39</v>
      </c>
      <c r="L51" s="27" t="s">
        <v>40</v>
      </c>
      <c r="M51" s="229" t="s">
        <v>11</v>
      </c>
      <c r="Q51" s="5"/>
    </row>
    <row r="52" spans="1:17" s="74" customFormat="1" ht="20.25" customHeight="1">
      <c r="A52" s="371">
        <v>1</v>
      </c>
      <c r="B52" s="312" t="s">
        <v>51</v>
      </c>
      <c r="C52" s="310" t="s">
        <v>87</v>
      </c>
      <c r="D52" s="311">
        <v>1975</v>
      </c>
      <c r="E52" s="238">
        <v>75</v>
      </c>
      <c r="F52" s="238">
        <v>71</v>
      </c>
      <c r="G52" s="238">
        <v>60</v>
      </c>
      <c r="H52" s="239">
        <f>SUM(E52:G52)</f>
        <v>206</v>
      </c>
      <c r="I52" s="239"/>
      <c r="J52" s="350" t="str">
        <f>IF(H52&gt;=220,"SM",IF(H52&gt;=210,"smk",IF(H52&gt;=200,"1.kl.",IF(H52&gt;=180,"2.kl.",IF(H52&gt;=160,"3.kl","")))))</f>
        <v>1.kl.</v>
      </c>
      <c r="K52" s="261"/>
      <c r="L52" s="262"/>
      <c r="M52" s="8">
        <v>1.5</v>
      </c>
      <c r="Q52" s="5"/>
    </row>
    <row r="53" spans="1:17" s="74" customFormat="1" ht="20.25" customHeight="1">
      <c r="A53" s="371">
        <v>2</v>
      </c>
      <c r="B53" s="312" t="s">
        <v>169</v>
      </c>
      <c r="C53" s="310" t="s">
        <v>87</v>
      </c>
      <c r="D53" s="311">
        <v>1995</v>
      </c>
      <c r="E53" s="240">
        <v>58</v>
      </c>
      <c r="F53" s="240">
        <v>75</v>
      </c>
      <c r="G53" s="240">
        <v>66</v>
      </c>
      <c r="H53" s="239">
        <f>SUM(E53:G53)</f>
        <v>199</v>
      </c>
      <c r="I53" s="239"/>
      <c r="J53" s="350" t="str">
        <f>IF(H53&gt;=220,"SM",IF(H53&gt;=210,"smk",IF(H53&gt;=200,"1.kl.",IF(H53&gt;=180,"2.kl.",IF(H53&gt;=160,"3.kl","")))))</f>
        <v>2.kl.</v>
      </c>
      <c r="K53" s="236"/>
      <c r="L53" s="9"/>
      <c r="M53" s="8">
        <v>2.5</v>
      </c>
      <c r="Q53" s="5"/>
    </row>
    <row r="54" spans="1:17" s="74" customFormat="1" ht="20.25" customHeight="1">
      <c r="A54" s="371">
        <v>3</v>
      </c>
      <c r="B54" s="312" t="s">
        <v>104</v>
      </c>
      <c r="C54" s="310" t="s">
        <v>87</v>
      </c>
      <c r="D54" s="311">
        <v>1991</v>
      </c>
      <c r="E54" s="238">
        <v>70</v>
      </c>
      <c r="F54" s="238">
        <v>72</v>
      </c>
      <c r="G54" s="238">
        <v>57</v>
      </c>
      <c r="H54" s="239">
        <f>SUM(E54:G54)</f>
        <v>199</v>
      </c>
      <c r="I54" s="239"/>
      <c r="J54" s="350" t="str">
        <f>IF(H54&gt;=220,"SM",IF(H54&gt;=210,"smk",IF(H54&gt;=200,"1.kl.",IF(H54&gt;=180,"2.kl.",IF(H54&gt;=160,"3.kl","")))))</f>
        <v>2.kl.</v>
      </c>
      <c r="K54" s="236"/>
      <c r="L54" s="233"/>
      <c r="M54" s="8">
        <v>3.5</v>
      </c>
      <c r="Q54" s="5"/>
    </row>
    <row r="55" spans="1:17" s="74" customFormat="1" ht="20.25" customHeight="1">
      <c r="A55" s="371">
        <v>4</v>
      </c>
      <c r="B55" s="320" t="s">
        <v>42</v>
      </c>
      <c r="C55" s="321" t="s">
        <v>94</v>
      </c>
      <c r="D55" s="311">
        <v>1951</v>
      </c>
      <c r="E55" s="238">
        <v>64</v>
      </c>
      <c r="F55" s="238">
        <v>73</v>
      </c>
      <c r="G55" s="238">
        <v>53</v>
      </c>
      <c r="H55" s="239">
        <f>SUM(E55:G55)</f>
        <v>190</v>
      </c>
      <c r="I55" s="239">
        <v>1</v>
      </c>
      <c r="J55" s="350" t="str">
        <f>IF(H55&gt;=220,"SM",IF(H55&gt;=210,"smk",IF(H55&gt;=200,"1.kl.",IF(H55&gt;=180,"2.kl.",IF(H55&gt;=160,"3.kl","")))))</f>
        <v>2.kl.</v>
      </c>
      <c r="K55" s="261"/>
      <c r="L55" s="262"/>
      <c r="M55" s="8">
        <v>0.5</v>
      </c>
      <c r="Q55" s="5"/>
    </row>
    <row r="56" spans="1:17" s="74" customFormat="1" ht="20.25" customHeight="1">
      <c r="A56" s="371">
        <v>5</v>
      </c>
      <c r="B56" s="320" t="s">
        <v>249</v>
      </c>
      <c r="C56" s="321" t="s">
        <v>87</v>
      </c>
      <c r="D56" s="311">
        <v>1988</v>
      </c>
      <c r="E56" s="238">
        <v>53</v>
      </c>
      <c r="F56" s="238">
        <v>73</v>
      </c>
      <c r="G56" s="238">
        <v>63</v>
      </c>
      <c r="H56" s="239">
        <f>SUM(E56:G56)</f>
        <v>189</v>
      </c>
      <c r="I56" s="239"/>
      <c r="J56" s="350" t="str">
        <f>IF(H56&gt;=220,"SM",IF(H56&gt;=210,"smk",IF(H56&gt;=200,"1.kl.",IF(H56&gt;=180,"2.kl.",IF(H56&gt;=160,"3.kl","")))))</f>
        <v>2.kl.</v>
      </c>
      <c r="K56" s="261"/>
      <c r="L56" s="262"/>
      <c r="M56" s="8">
        <v>0.5</v>
      </c>
      <c r="Q56" s="5"/>
    </row>
    <row r="57" spans="1:17" s="74" customFormat="1" ht="20.25" customHeight="1">
      <c r="A57" s="371">
        <v>6</v>
      </c>
      <c r="B57" s="320" t="s">
        <v>217</v>
      </c>
      <c r="C57" s="321" t="s">
        <v>87</v>
      </c>
      <c r="D57" s="311">
        <v>1997</v>
      </c>
      <c r="E57" s="240">
        <v>51</v>
      </c>
      <c r="F57" s="240">
        <v>73</v>
      </c>
      <c r="G57" s="240">
        <v>55</v>
      </c>
      <c r="H57" s="239">
        <f>SUM(E57:G57)</f>
        <v>179</v>
      </c>
      <c r="I57" s="239">
        <v>1</v>
      </c>
      <c r="J57" s="350" t="str">
        <f>IF(H57&gt;=220,"SM",IF(H57&gt;=210,"smk",IF(H57&gt;=200,"1.kl.",IF(H57&gt;=180,"2.kl.",IF(H57&gt;=160,"3.kl","")))))</f>
        <v>3.kl</v>
      </c>
      <c r="K57" s="261"/>
      <c r="L57" s="262"/>
      <c r="M57" s="8">
        <v>0.5</v>
      </c>
      <c r="Q57" s="5"/>
    </row>
    <row r="58" spans="1:17" s="74" customFormat="1" ht="20.25" customHeight="1">
      <c r="A58" s="371">
        <v>7</v>
      </c>
      <c r="B58" s="312" t="s">
        <v>156</v>
      </c>
      <c r="C58" s="310" t="s">
        <v>87</v>
      </c>
      <c r="D58" s="311">
        <v>1997</v>
      </c>
      <c r="E58" s="238">
        <v>52</v>
      </c>
      <c r="F58" s="238">
        <v>77</v>
      </c>
      <c r="G58" s="238">
        <v>43</v>
      </c>
      <c r="H58" s="239">
        <f>SUM(E58:G58)</f>
        <v>172</v>
      </c>
      <c r="I58" s="239">
        <v>1</v>
      </c>
      <c r="J58" s="350" t="str">
        <f>IF(H58&gt;=220,"SM",IF(H58&gt;=210,"smk",IF(H58&gt;=200,"1.kl.",IF(H58&gt;=180,"2.kl.",IF(H58&gt;=160,"3.kl","")))))</f>
        <v>3.kl</v>
      </c>
      <c r="K58" s="236"/>
      <c r="L58" s="233"/>
      <c r="M58" s="8">
        <v>0.5</v>
      </c>
      <c r="Q58" s="5"/>
    </row>
    <row r="59" spans="1:17" s="74" customFormat="1" ht="20.25" customHeight="1">
      <c r="A59" s="371">
        <v>8</v>
      </c>
      <c r="B59" s="312" t="s">
        <v>251</v>
      </c>
      <c r="C59" s="310" t="s">
        <v>87</v>
      </c>
      <c r="D59" s="311">
        <v>1982</v>
      </c>
      <c r="E59" s="238">
        <v>56</v>
      </c>
      <c r="F59" s="238">
        <v>60</v>
      </c>
      <c r="G59" s="238">
        <v>49</v>
      </c>
      <c r="H59" s="239">
        <f>SUM(E59:G59)</f>
        <v>165</v>
      </c>
      <c r="I59" s="239">
        <v>1</v>
      </c>
      <c r="J59" s="350" t="str">
        <f>IF(H59&gt;=220,"SM",IF(H59&gt;=210,"smk",IF(H59&gt;=200,"1.kl.",IF(H59&gt;=180,"2.kl.",IF(H59&gt;=160,"3.kl","")))))</f>
        <v>3.kl</v>
      </c>
      <c r="K59" s="236"/>
      <c r="L59" s="233"/>
      <c r="M59" s="8">
        <v>0.5</v>
      </c>
      <c r="Q59" s="5"/>
    </row>
    <row r="60" spans="1:17" s="74" customFormat="1" ht="20.25" customHeight="1">
      <c r="A60" s="235">
        <v>9</v>
      </c>
      <c r="B60" s="312" t="s">
        <v>258</v>
      </c>
      <c r="C60" s="310" t="s">
        <v>87</v>
      </c>
      <c r="D60" s="311">
        <v>1989</v>
      </c>
      <c r="E60" s="238">
        <v>41</v>
      </c>
      <c r="F60" s="238">
        <v>66</v>
      </c>
      <c r="G60" s="238">
        <v>50</v>
      </c>
      <c r="H60" s="239">
        <f>SUM(E60:G60)</f>
        <v>157</v>
      </c>
      <c r="I60" s="239"/>
      <c r="J60" s="350">
        <f>IF(H60&gt;=220,"SM",IF(H60&gt;=210,"smk",IF(H60&gt;=200,"1.kl.",IF(H60&gt;=180,"2.kl.",IF(H60&gt;=160,"3.kl","")))))</f>
      </c>
      <c r="K60" s="236"/>
      <c r="L60" s="233"/>
      <c r="M60" s="8">
        <v>0.5</v>
      </c>
      <c r="Q60" s="5"/>
    </row>
    <row r="61" spans="1:17" s="74" customFormat="1" ht="20.25" customHeight="1">
      <c r="A61" s="235">
        <v>10</v>
      </c>
      <c r="B61" s="312" t="s">
        <v>214</v>
      </c>
      <c r="C61" s="310" t="s">
        <v>87</v>
      </c>
      <c r="D61" s="311">
        <v>1989</v>
      </c>
      <c r="E61" s="238">
        <v>39</v>
      </c>
      <c r="F61" s="238">
        <v>61</v>
      </c>
      <c r="G61" s="238">
        <v>45</v>
      </c>
      <c r="H61" s="239">
        <f>SUM(E61:G61)</f>
        <v>145</v>
      </c>
      <c r="I61" s="239"/>
      <c r="J61" s="350">
        <f>IF(H61&gt;=220,"SM",IF(H61&gt;=210,"smk",IF(H61&gt;=200,"1.kl.",IF(H61&gt;=180,"2.kl.",IF(H61&gt;=160,"3.kl","")))))</f>
      </c>
      <c r="K61" s="263"/>
      <c r="L61" s="262"/>
      <c r="M61" s="8">
        <v>0.5</v>
      </c>
      <c r="Q61" s="5"/>
    </row>
    <row r="62" spans="1:17" s="74" customFormat="1" ht="20.25" customHeight="1">
      <c r="A62" s="235">
        <v>11</v>
      </c>
      <c r="B62" s="312" t="s">
        <v>164</v>
      </c>
      <c r="C62" s="310" t="s">
        <v>87</v>
      </c>
      <c r="D62" s="311">
        <v>1996</v>
      </c>
      <c r="E62" s="238">
        <v>32</v>
      </c>
      <c r="F62" s="238">
        <v>57</v>
      </c>
      <c r="G62" s="238">
        <v>36</v>
      </c>
      <c r="H62" s="239">
        <f>SUM(E62:G62)</f>
        <v>125</v>
      </c>
      <c r="I62" s="239"/>
      <c r="J62" s="350">
        <f>IF(H62&gt;=220,"SM",IF(H62&gt;=210,"smk",IF(H62&gt;=200,"1.kl.",IF(H62&gt;=180,"2.kl.",IF(H62&gt;=160,"3.kl","")))))</f>
      </c>
      <c r="K62" s="236"/>
      <c r="L62" s="233"/>
      <c r="M62" s="8">
        <v>0.5</v>
      </c>
      <c r="Q62" s="5"/>
    </row>
    <row r="63" spans="1:17" s="74" customFormat="1" ht="20.25" customHeight="1">
      <c r="A63" s="235">
        <v>12</v>
      </c>
      <c r="B63" s="312" t="s">
        <v>158</v>
      </c>
      <c r="C63" s="310" t="s">
        <v>87</v>
      </c>
      <c r="D63" s="311">
        <v>1988</v>
      </c>
      <c r="E63" s="238">
        <v>42</v>
      </c>
      <c r="F63" s="238">
        <v>49</v>
      </c>
      <c r="G63" s="238">
        <v>18</v>
      </c>
      <c r="H63" s="239">
        <f>SUM(E63:G63)</f>
        <v>109</v>
      </c>
      <c r="I63" s="239"/>
      <c r="J63" s="350">
        <f>IF(H63&gt;=220,"SM",IF(H63&gt;=210,"smk",IF(H63&gt;=200,"1.kl.",IF(H63&gt;=180,"2.kl.",IF(H63&gt;=160,"3.kl","")))))</f>
      </c>
      <c r="K63" s="261"/>
      <c r="L63" s="262"/>
      <c r="M63" s="8">
        <v>0.5</v>
      </c>
      <c r="Q63" s="5"/>
    </row>
    <row r="64" spans="1:22" s="74" customFormat="1" ht="20.25" customHeight="1">
      <c r="A64" s="235">
        <v>13</v>
      </c>
      <c r="B64" s="315" t="s">
        <v>266</v>
      </c>
      <c r="C64" s="310" t="s">
        <v>222</v>
      </c>
      <c r="D64" s="316"/>
      <c r="E64" s="238">
        <v>48</v>
      </c>
      <c r="F64" s="238">
        <v>15</v>
      </c>
      <c r="G64" s="238">
        <v>32</v>
      </c>
      <c r="H64" s="239">
        <f>SUM(E64:G64)</f>
        <v>95</v>
      </c>
      <c r="I64" s="239"/>
      <c r="J64" s="350">
        <f>IF(H64&gt;=220,"SM",IF(H64&gt;=210,"smk",IF(H64&gt;=200,"1.kl.",IF(H64&gt;=180,"2.kl.",IF(H64&gt;=160,"3.kl","")))))</f>
      </c>
      <c r="K64" s="261"/>
      <c r="L64" s="262"/>
      <c r="M64" s="8">
        <v>0.5</v>
      </c>
      <c r="Q64" s="5"/>
      <c r="T64" s="345"/>
      <c r="U64" s="348"/>
      <c r="V64" s="349"/>
    </row>
    <row r="65" spans="1:17" s="74" customFormat="1" ht="20.25" customHeight="1">
      <c r="A65" s="235">
        <v>14</v>
      </c>
      <c r="B65" s="313" t="s">
        <v>267</v>
      </c>
      <c r="C65" s="310" t="s">
        <v>90</v>
      </c>
      <c r="D65" s="311"/>
      <c r="E65" s="238">
        <v>33</v>
      </c>
      <c r="F65" s="238">
        <v>25</v>
      </c>
      <c r="G65" s="238">
        <v>22</v>
      </c>
      <c r="H65" s="239">
        <f>SUM(E65:G65)</f>
        <v>80</v>
      </c>
      <c r="I65" s="239"/>
      <c r="J65" s="350">
        <f>IF(H65&gt;=220,"SM",IF(H65&gt;=210,"smk",IF(H65&gt;=200,"1.kl.",IF(H65&gt;=180,"2.kl.",IF(H65&gt;=160,"3.kl","")))))</f>
      </c>
      <c r="K65" s="261"/>
      <c r="L65" s="262"/>
      <c r="M65" s="8">
        <v>0.5</v>
      </c>
      <c r="Q65" s="5"/>
    </row>
    <row r="66" spans="2:8" ht="18.75">
      <c r="B66" s="84" t="s">
        <v>14</v>
      </c>
      <c r="D66" s="85" t="s">
        <v>5</v>
      </c>
      <c r="E66" s="86"/>
      <c r="F66" s="85" t="s">
        <v>15</v>
      </c>
      <c r="H66" s="85" t="s">
        <v>13</v>
      </c>
    </row>
    <row r="67" spans="1:8" ht="18" customHeight="1">
      <c r="A67" s="188">
        <v>1</v>
      </c>
      <c r="B67" s="312" t="s">
        <v>87</v>
      </c>
      <c r="C67" s="191"/>
      <c r="D67" s="260">
        <v>872</v>
      </c>
      <c r="E67" s="259"/>
      <c r="F67" s="241">
        <v>20</v>
      </c>
      <c r="G67" s="259"/>
      <c r="H67" s="8">
        <v>30.5</v>
      </c>
    </row>
    <row r="68" spans="1:8" ht="18" customHeight="1">
      <c r="A68" s="188">
        <v>2</v>
      </c>
      <c r="B68" s="310" t="s">
        <v>94</v>
      </c>
      <c r="C68" s="191"/>
      <c r="D68" s="260">
        <v>684</v>
      </c>
      <c r="E68" s="259"/>
      <c r="F68" s="241">
        <v>16</v>
      </c>
      <c r="G68" s="259"/>
      <c r="H68" s="8">
        <v>3</v>
      </c>
    </row>
    <row r="69" spans="1:8" ht="18" customHeight="1">
      <c r="A69" s="188">
        <v>3</v>
      </c>
      <c r="B69" s="312" t="s">
        <v>90</v>
      </c>
      <c r="C69" s="191"/>
      <c r="D69" s="260">
        <v>606</v>
      </c>
      <c r="E69" s="259"/>
      <c r="F69" s="49">
        <v>13</v>
      </c>
      <c r="G69" s="259"/>
      <c r="H69" s="8">
        <v>2.5</v>
      </c>
    </row>
    <row r="70" spans="1:8" ht="18" customHeight="1">
      <c r="A70" s="188">
        <v>4</v>
      </c>
      <c r="B70" s="312" t="s">
        <v>89</v>
      </c>
      <c r="C70" s="191"/>
      <c r="D70" s="278">
        <v>397</v>
      </c>
      <c r="E70" s="259"/>
      <c r="F70" s="256">
        <v>0</v>
      </c>
      <c r="G70" s="259"/>
      <c r="H70" s="8">
        <v>1</v>
      </c>
    </row>
    <row r="71" spans="1:8" ht="18" customHeight="1">
      <c r="A71" s="188">
        <v>5</v>
      </c>
      <c r="B71" s="312" t="s">
        <v>222</v>
      </c>
      <c r="C71" s="191"/>
      <c r="D71" s="260">
        <v>347</v>
      </c>
      <c r="E71" s="259"/>
      <c r="F71" s="241">
        <v>11</v>
      </c>
      <c r="G71" s="259"/>
      <c r="H71" s="8">
        <v>2.5</v>
      </c>
    </row>
    <row r="72" spans="1:11" ht="20.25" customHeight="1">
      <c r="A72" s="254" t="s">
        <v>23</v>
      </c>
      <c r="B72" s="1"/>
      <c r="C72" s="22"/>
      <c r="D72" s="22"/>
      <c r="E72" s="6"/>
      <c r="F72" s="5"/>
      <c r="G72" s="5"/>
      <c r="H72" s="5"/>
      <c r="I72" s="5"/>
      <c r="J72" s="5"/>
      <c r="K72" s="255" t="s">
        <v>10</v>
      </c>
    </row>
    <row r="73" spans="1:11" ht="20.25" customHeight="1">
      <c r="A73" s="4"/>
      <c r="B73" s="1"/>
      <c r="C73" s="22"/>
      <c r="D73" s="22"/>
      <c r="E73" s="6"/>
      <c r="F73" s="5"/>
      <c r="G73" s="5"/>
      <c r="H73" s="5"/>
      <c r="I73" s="5"/>
      <c r="J73" s="5"/>
      <c r="K73" s="5"/>
    </row>
    <row r="74" spans="1:13" ht="20.25" customHeight="1">
      <c r="A74" s="309" t="s">
        <v>260</v>
      </c>
      <c r="B74" s="1"/>
      <c r="C74" s="22"/>
      <c r="D74" s="22"/>
      <c r="E74" s="6"/>
      <c r="F74" s="5"/>
      <c r="G74" s="5"/>
      <c r="H74" s="5"/>
      <c r="I74" s="5"/>
      <c r="J74" s="5"/>
      <c r="K74" s="255" t="s">
        <v>22</v>
      </c>
      <c r="L74" s="79"/>
      <c r="M74" s="79"/>
    </row>
    <row r="75" spans="2:13" ht="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2:13" ht="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2:13" ht="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</sheetData>
  <sheetProtection/>
  <autoFilter ref="H5:H71"/>
  <printOptions horizontalCentered="1"/>
  <pageMargins left="0.16" right="0" top="0.31496062992125984" bottom="0.1968503937007874" header="0.2755905511811024" footer="0.3543307086614173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P16"/>
  <sheetViews>
    <sheetView zoomScale="85" zoomScaleNormal="85" zoomScalePageLayoutView="0" workbookViewId="0" topLeftCell="A1">
      <selection activeCell="T11" sqref="T11"/>
    </sheetView>
  </sheetViews>
  <sheetFormatPr defaultColWidth="9.140625" defaultRowHeight="12.75"/>
  <cols>
    <col min="1" max="1" width="6.140625" style="245" customWidth="1"/>
    <col min="2" max="2" width="26.00390625" style="245" customWidth="1"/>
    <col min="3" max="3" width="21.421875" style="245" customWidth="1"/>
    <col min="4" max="4" width="7.57421875" style="245" customWidth="1"/>
    <col min="5" max="14" width="7.421875" style="245" customWidth="1"/>
    <col min="15" max="15" width="8.28125" style="245" customWidth="1"/>
    <col min="16" max="16" width="8.421875" style="245" customWidth="1"/>
    <col min="17" max="16384" width="9.140625" style="245" customWidth="1"/>
  </cols>
  <sheetData>
    <row r="1" spans="1:14" ht="18">
      <c r="A1" s="426" t="s">
        <v>198</v>
      </c>
      <c r="F1" s="427"/>
      <c r="H1" s="427"/>
      <c r="I1" s="427"/>
      <c r="K1" s="427"/>
      <c r="L1" s="427"/>
      <c r="M1" s="427"/>
      <c r="N1" s="427"/>
    </row>
    <row r="2" spans="1:14" ht="18">
      <c r="A2" s="426" t="s">
        <v>199</v>
      </c>
      <c r="F2" s="427"/>
      <c r="H2" s="427"/>
      <c r="I2" s="427"/>
      <c r="K2" s="427"/>
      <c r="L2" s="427"/>
      <c r="M2" s="427"/>
      <c r="N2" s="427"/>
    </row>
    <row r="3" spans="1:14" ht="27">
      <c r="A3" s="99" t="s">
        <v>192</v>
      </c>
      <c r="F3" s="427"/>
      <c r="H3" s="427"/>
      <c r="I3" s="427"/>
      <c r="K3" s="427"/>
      <c r="L3" s="427"/>
      <c r="M3" s="427"/>
      <c r="N3" s="427"/>
    </row>
    <row r="4" spans="1:16" ht="25.5">
      <c r="A4" s="246" t="s">
        <v>35</v>
      </c>
      <c r="B4" s="247" t="s">
        <v>26</v>
      </c>
      <c r="C4" s="247" t="s">
        <v>32</v>
      </c>
      <c r="D4" s="247" t="s">
        <v>127</v>
      </c>
      <c r="E4" s="248">
        <v>1</v>
      </c>
      <c r="F4" s="248">
        <v>2</v>
      </c>
      <c r="G4" s="248">
        <v>3</v>
      </c>
      <c r="H4" s="248">
        <v>4</v>
      </c>
      <c r="I4" s="248">
        <v>5</v>
      </c>
      <c r="J4" s="248">
        <v>6</v>
      </c>
      <c r="K4" s="248">
        <v>7</v>
      </c>
      <c r="L4" s="248">
        <v>8</v>
      </c>
      <c r="M4" s="248">
        <v>9</v>
      </c>
      <c r="N4" s="248">
        <v>10</v>
      </c>
      <c r="O4" s="249" t="s">
        <v>128</v>
      </c>
      <c r="P4" s="249" t="s">
        <v>29</v>
      </c>
    </row>
    <row r="5" spans="1:16" ht="39" customHeight="1">
      <c r="A5" s="93">
        <v>1</v>
      </c>
      <c r="B5" s="312" t="s">
        <v>44</v>
      </c>
      <c r="C5" s="312" t="s">
        <v>87</v>
      </c>
      <c r="D5" s="232">
        <v>239</v>
      </c>
      <c r="E5" s="232">
        <v>8.7</v>
      </c>
      <c r="F5" s="250">
        <v>5.8</v>
      </c>
      <c r="G5" s="251">
        <v>6.6</v>
      </c>
      <c r="H5" s="250">
        <v>8.1</v>
      </c>
      <c r="I5" s="250">
        <v>3.8</v>
      </c>
      <c r="J5" s="251">
        <v>9.2</v>
      </c>
      <c r="K5" s="250">
        <v>9.4</v>
      </c>
      <c r="L5" s="250">
        <v>8.8</v>
      </c>
      <c r="M5" s="250">
        <v>7.7</v>
      </c>
      <c r="N5" s="250">
        <v>10.4</v>
      </c>
      <c r="O5" s="233">
        <f aca="true" t="shared" si="0" ref="O5:O12">SUM(E5:N5)</f>
        <v>78.50000000000001</v>
      </c>
      <c r="P5" s="233">
        <f aca="true" t="shared" si="1" ref="P5:P12">SUM(D5,O5)</f>
        <v>317.5</v>
      </c>
    </row>
    <row r="6" spans="1:16" ht="39" customHeight="1">
      <c r="A6" s="93">
        <v>2</v>
      </c>
      <c r="B6" s="312" t="s">
        <v>143</v>
      </c>
      <c r="C6" s="312" t="s">
        <v>87</v>
      </c>
      <c r="D6" s="232">
        <v>215</v>
      </c>
      <c r="E6" s="232">
        <v>6.7</v>
      </c>
      <c r="F6" s="97">
        <v>6.5</v>
      </c>
      <c r="G6" s="251">
        <v>5.5</v>
      </c>
      <c r="H6" s="97">
        <v>8.9</v>
      </c>
      <c r="I6" s="97">
        <v>5.4</v>
      </c>
      <c r="J6" s="251">
        <v>6.9</v>
      </c>
      <c r="K6" s="97">
        <v>8.1</v>
      </c>
      <c r="L6" s="97">
        <v>6.9</v>
      </c>
      <c r="M6" s="97">
        <v>9.9</v>
      </c>
      <c r="N6" s="97">
        <v>4.8</v>
      </c>
      <c r="O6" s="233">
        <f t="shared" si="0"/>
        <v>69.6</v>
      </c>
      <c r="P6" s="233">
        <f t="shared" si="1"/>
        <v>284.6</v>
      </c>
    </row>
    <row r="7" spans="1:16" ht="39" customHeight="1">
      <c r="A7" s="93">
        <v>3</v>
      </c>
      <c r="B7" s="312" t="s">
        <v>230</v>
      </c>
      <c r="C7" s="312" t="s">
        <v>87</v>
      </c>
      <c r="D7" s="232">
        <v>207</v>
      </c>
      <c r="E7" s="232">
        <v>0</v>
      </c>
      <c r="F7" s="97">
        <v>7.4</v>
      </c>
      <c r="G7" s="251">
        <v>2.9</v>
      </c>
      <c r="H7" s="97">
        <v>7.6</v>
      </c>
      <c r="I7" s="97">
        <v>4.2</v>
      </c>
      <c r="J7" s="251">
        <v>6.1</v>
      </c>
      <c r="K7" s="97">
        <v>5.7</v>
      </c>
      <c r="L7" s="97">
        <v>7.8</v>
      </c>
      <c r="M7" s="97">
        <v>6.6</v>
      </c>
      <c r="N7" s="97">
        <v>7.1</v>
      </c>
      <c r="O7" s="233">
        <f t="shared" si="0"/>
        <v>55.4</v>
      </c>
      <c r="P7" s="233">
        <f t="shared" si="1"/>
        <v>262.4</v>
      </c>
    </row>
    <row r="8" spans="1:16" ht="39" customHeight="1">
      <c r="A8" s="93">
        <v>4</v>
      </c>
      <c r="B8" s="312" t="s">
        <v>167</v>
      </c>
      <c r="C8" s="312" t="s">
        <v>87</v>
      </c>
      <c r="D8" s="232">
        <v>212</v>
      </c>
      <c r="E8" s="232">
        <v>0</v>
      </c>
      <c r="F8" s="97">
        <v>6.7</v>
      </c>
      <c r="G8" s="251">
        <v>3.1</v>
      </c>
      <c r="H8" s="97">
        <v>0</v>
      </c>
      <c r="I8" s="97">
        <v>9.1</v>
      </c>
      <c r="J8" s="251">
        <v>7.8</v>
      </c>
      <c r="K8" s="97">
        <v>0</v>
      </c>
      <c r="L8" s="97">
        <v>5.7</v>
      </c>
      <c r="M8" s="97">
        <v>8.9</v>
      </c>
      <c r="N8" s="97">
        <v>8.6</v>
      </c>
      <c r="O8" s="233">
        <f t="shared" si="0"/>
        <v>49.9</v>
      </c>
      <c r="P8" s="233">
        <f t="shared" si="1"/>
        <v>261.9</v>
      </c>
    </row>
    <row r="9" spans="1:16" ht="39" customHeight="1">
      <c r="A9" s="93">
        <v>5</v>
      </c>
      <c r="B9" s="313" t="s">
        <v>75</v>
      </c>
      <c r="C9" s="312" t="s">
        <v>89</v>
      </c>
      <c r="D9" s="232">
        <v>203</v>
      </c>
      <c r="E9" s="232">
        <v>8</v>
      </c>
      <c r="F9" s="97">
        <v>0</v>
      </c>
      <c r="G9" s="251">
        <v>6.5</v>
      </c>
      <c r="H9" s="97">
        <v>8.5</v>
      </c>
      <c r="I9" s="97">
        <v>8.1</v>
      </c>
      <c r="J9" s="251">
        <v>5.2</v>
      </c>
      <c r="K9" s="97">
        <v>5.3</v>
      </c>
      <c r="L9" s="97">
        <v>8</v>
      </c>
      <c r="M9" s="97">
        <v>9.1</v>
      </c>
      <c r="N9" s="97">
        <v>0</v>
      </c>
      <c r="O9" s="233">
        <f t="shared" si="0"/>
        <v>58.7</v>
      </c>
      <c r="P9" s="233">
        <f t="shared" si="1"/>
        <v>261.7</v>
      </c>
    </row>
    <row r="10" spans="1:16" ht="39" customHeight="1">
      <c r="A10" s="93">
        <v>6</v>
      </c>
      <c r="B10" s="312" t="s">
        <v>241</v>
      </c>
      <c r="C10" s="312" t="s">
        <v>87</v>
      </c>
      <c r="D10" s="232">
        <v>203</v>
      </c>
      <c r="E10" s="232">
        <v>0</v>
      </c>
      <c r="F10" s="250">
        <v>4.6</v>
      </c>
      <c r="G10" s="251">
        <v>8.9</v>
      </c>
      <c r="H10" s="250">
        <v>5.3</v>
      </c>
      <c r="I10" s="250">
        <v>4.7</v>
      </c>
      <c r="J10" s="251">
        <v>9</v>
      </c>
      <c r="K10" s="250">
        <v>8.5</v>
      </c>
      <c r="L10" s="250">
        <v>9.8</v>
      </c>
      <c r="M10" s="250">
        <v>1.9</v>
      </c>
      <c r="N10" s="250">
        <v>3.2</v>
      </c>
      <c r="O10" s="233">
        <f t="shared" si="0"/>
        <v>55.9</v>
      </c>
      <c r="P10" s="233">
        <f t="shared" si="1"/>
        <v>258.9</v>
      </c>
    </row>
    <row r="11" spans="1:16" ht="39" customHeight="1">
      <c r="A11" s="93">
        <v>7</v>
      </c>
      <c r="B11" s="312" t="s">
        <v>154</v>
      </c>
      <c r="C11" s="312" t="s">
        <v>87</v>
      </c>
      <c r="D11" s="232">
        <v>195</v>
      </c>
      <c r="E11" s="232">
        <v>6.2</v>
      </c>
      <c r="F11" s="97">
        <v>9.6</v>
      </c>
      <c r="G11" s="251">
        <v>6.3</v>
      </c>
      <c r="H11" s="97">
        <v>8.4</v>
      </c>
      <c r="I11" s="97">
        <v>7.3</v>
      </c>
      <c r="J11" s="251">
        <v>6.2</v>
      </c>
      <c r="K11" s="97">
        <v>5.7</v>
      </c>
      <c r="L11" s="97">
        <v>0</v>
      </c>
      <c r="M11" s="97">
        <v>5.1</v>
      </c>
      <c r="N11" s="97">
        <v>2.5</v>
      </c>
      <c r="O11" s="233">
        <f t="shared" si="0"/>
        <v>57.300000000000004</v>
      </c>
      <c r="P11" s="233">
        <f t="shared" si="1"/>
        <v>252.3</v>
      </c>
    </row>
    <row r="12" spans="1:16" ht="39" customHeight="1">
      <c r="A12" s="93">
        <v>8</v>
      </c>
      <c r="B12" s="312" t="s">
        <v>66</v>
      </c>
      <c r="C12" s="312" t="s">
        <v>90</v>
      </c>
      <c r="D12" s="232">
        <v>201</v>
      </c>
      <c r="E12" s="232">
        <v>0</v>
      </c>
      <c r="F12" s="97">
        <v>0</v>
      </c>
      <c r="G12" s="251">
        <v>0</v>
      </c>
      <c r="H12" s="97">
        <v>0</v>
      </c>
      <c r="I12" s="97">
        <v>0</v>
      </c>
      <c r="J12" s="251">
        <v>0</v>
      </c>
      <c r="K12" s="97">
        <v>0</v>
      </c>
      <c r="L12" s="97">
        <v>0</v>
      </c>
      <c r="M12" s="97">
        <v>0</v>
      </c>
      <c r="N12" s="97">
        <v>0</v>
      </c>
      <c r="O12" s="233">
        <f t="shared" si="0"/>
        <v>0</v>
      </c>
      <c r="P12" s="233">
        <f t="shared" si="1"/>
        <v>201</v>
      </c>
    </row>
    <row r="14" spans="1:14" ht="12.75">
      <c r="A14" s="428" t="s">
        <v>23</v>
      </c>
      <c r="B14" s="242"/>
      <c r="C14" s="243"/>
      <c r="D14" s="243"/>
      <c r="E14" s="243"/>
      <c r="F14" s="429"/>
      <c r="G14" s="243"/>
      <c r="H14" s="430" t="s">
        <v>10</v>
      </c>
      <c r="I14" s="427"/>
      <c r="K14" s="427"/>
      <c r="L14" s="427"/>
      <c r="M14" s="427"/>
      <c r="N14" s="427"/>
    </row>
    <row r="15" spans="1:8" ht="12.75">
      <c r="A15" s="242"/>
      <c r="B15" s="242"/>
      <c r="C15" s="243"/>
      <c r="D15" s="243"/>
      <c r="E15" s="243"/>
      <c r="F15" s="243"/>
      <c r="G15" s="243"/>
      <c r="H15" s="244"/>
    </row>
    <row r="16" spans="1:14" ht="12.75">
      <c r="A16" s="428" t="s">
        <v>50</v>
      </c>
      <c r="B16" s="242"/>
      <c r="C16" s="243"/>
      <c r="D16" s="243"/>
      <c r="E16" s="243"/>
      <c r="F16" s="429"/>
      <c r="G16" s="243"/>
      <c r="H16" s="430" t="s">
        <v>22</v>
      </c>
      <c r="I16" s="427"/>
      <c r="K16" s="427"/>
      <c r="L16" s="427"/>
      <c r="M16" s="427"/>
      <c r="N16" s="427"/>
    </row>
  </sheetData>
  <sheetProtection/>
  <printOptions/>
  <pageMargins left="0.35433070866141736" right="0.4724409448818898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darbinieki</dc:creator>
  <cp:keywords/>
  <dc:description/>
  <cp:lastModifiedBy>Gatis</cp:lastModifiedBy>
  <cp:lastPrinted>2016-08-28T16:03:12Z</cp:lastPrinted>
  <dcterms:created xsi:type="dcterms:W3CDTF">2006-07-06T13:30:08Z</dcterms:created>
  <dcterms:modified xsi:type="dcterms:W3CDTF">2016-08-31T11:59:11Z</dcterms:modified>
  <cp:category/>
  <cp:version/>
  <cp:contentType/>
  <cp:contentStatus/>
</cp:coreProperties>
</file>