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603" firstSheet="10" activeTab="14"/>
  </bookViews>
  <sheets>
    <sheet name="Kopvērtējums" sheetId="1" r:id="rId1"/>
    <sheet name="MŠ-30 (ind)" sheetId="2" r:id="rId2"/>
    <sheet name="MŠ-3x20" sheetId="3" r:id="rId3"/>
    <sheet name="MP-30+30" sheetId="4" r:id="rId4"/>
    <sheet name="MP-60 (ind)" sheetId="5" r:id="rId5"/>
    <sheet name="PP-60_juniori" sheetId="6" r:id="rId6"/>
    <sheet name="PP-60_FIN_juniori" sheetId="7" r:id="rId7"/>
    <sheet name="PP-60_juniores" sheetId="8" r:id="rId8"/>
    <sheet name="PP-60_FIN_juniores" sheetId="9" r:id="rId9"/>
    <sheet name="PP-MIX-kvalifikācija" sheetId="10" r:id="rId10"/>
    <sheet name="PP-MIX_fināls" sheetId="11" r:id="rId11"/>
    <sheet name="PŠ-60_juniori" sheetId="12" r:id="rId12"/>
    <sheet name="PŠ-60_juniores" sheetId="13" r:id="rId13"/>
    <sheet name="PŠ-MIX kvalifikācija" sheetId="14" r:id="rId14"/>
    <sheet name="PŠ-MIX-Fināls" sheetId="15" r:id="rId15"/>
  </sheets>
  <externalReferences>
    <externalReference r:id="rId18"/>
    <externalReference r:id="rId19"/>
  </externalReferences>
  <definedNames>
    <definedName name="_xlnm.Print_Titles" localSheetId="3">'MP-30+30'!$5:$5</definedName>
    <definedName name="_xlnm.Print_Titles" localSheetId="5">'PP-60_juniori'!$4:$4</definedName>
  </definedNames>
  <calcPr fullCalcOnLoad="1"/>
</workbook>
</file>

<file path=xl/sharedStrings.xml><?xml version="1.0" encoding="utf-8"?>
<sst xmlns="http://schemas.openxmlformats.org/spreadsheetml/2006/main" count="1299" uniqueCount="293">
  <si>
    <t>Rīgas skolēnu pils</t>
  </si>
  <si>
    <t>Daugavpils BJSS</t>
  </si>
  <si>
    <t>sksm</t>
  </si>
  <si>
    <t>sm</t>
  </si>
  <si>
    <t>smk</t>
  </si>
  <si>
    <t>ā/k</t>
  </si>
  <si>
    <t>Kopā</t>
  </si>
  <si>
    <t>Vārds, uzvārds</t>
  </si>
  <si>
    <t>Komanda</t>
  </si>
  <si>
    <t>Summa</t>
  </si>
  <si>
    <t>Sp.kl.</t>
  </si>
  <si>
    <t>Vieta</t>
  </si>
  <si>
    <t>Punkti</t>
  </si>
  <si>
    <t>summa</t>
  </si>
  <si>
    <t>Viļakas novada BJSS</t>
  </si>
  <si>
    <t>Dz.g.</t>
  </si>
  <si>
    <t>Helēna Rozenberga</t>
  </si>
  <si>
    <t>Selīna Kovaļevska</t>
  </si>
  <si>
    <t>Mareks Langenfelds</t>
  </si>
  <si>
    <t>Ernests Erbs</t>
  </si>
  <si>
    <t>Helvijs Sloka</t>
  </si>
  <si>
    <t>Jekaterina Gaštolde</t>
  </si>
  <si>
    <t>Raivo Ramats</t>
  </si>
  <si>
    <t>Rihards Zorge</t>
  </si>
  <si>
    <t>Rihards Plociņš</t>
  </si>
  <si>
    <t>Amanda Peipa</t>
  </si>
  <si>
    <t>Annija Nadīna Širvanova</t>
  </si>
  <si>
    <t>Everts Ercmanis</t>
  </si>
  <si>
    <t>Nauris Dombrovskis</t>
  </si>
  <si>
    <t>1.</t>
  </si>
  <si>
    <t>2.</t>
  </si>
  <si>
    <t>3.</t>
  </si>
  <si>
    <r>
      <t xml:space="preserve">Vingr. </t>
    </r>
    <r>
      <rPr>
        <b/>
        <sz val="16"/>
        <rFont val="Arial"/>
        <family val="2"/>
      </rPr>
      <t>MP-60 (individuāli)</t>
    </r>
  </si>
  <si>
    <t>Vīr.</t>
  </si>
  <si>
    <t>Uzvārds,  vārds</t>
  </si>
  <si>
    <t>Org</t>
  </si>
  <si>
    <t>Sacensību galvenais tiesnesis, Starptautiskās kategorijas tiesnesis</t>
  </si>
  <si>
    <t>B.Zavadskis</t>
  </si>
  <si>
    <t>"X"</t>
  </si>
  <si>
    <t>Siev.</t>
  </si>
  <si>
    <r>
      <t xml:space="preserve">Vingr. </t>
    </r>
    <r>
      <rPr>
        <b/>
        <sz val="16"/>
        <rFont val="Arial"/>
        <family val="2"/>
      </rPr>
      <t>MP-30+30</t>
    </r>
  </si>
  <si>
    <t>Par sp.kl.</t>
  </si>
  <si>
    <t>Juniores</t>
  </si>
  <si>
    <t>Solis</t>
  </si>
  <si>
    <t>Juniori</t>
  </si>
  <si>
    <t>Komandu punkti:</t>
  </si>
  <si>
    <t>Par vietu</t>
  </si>
  <si>
    <t>Tukuma sp.sk.1.kom.</t>
  </si>
  <si>
    <t>Tukuma sp.sk.2.kom.</t>
  </si>
  <si>
    <r>
      <t xml:space="preserve">Vingr. </t>
    </r>
    <r>
      <rPr>
        <b/>
        <sz val="16"/>
        <rFont val="Arial"/>
        <family val="2"/>
      </rPr>
      <t>MŠ-30 (individuāli)</t>
    </r>
  </si>
  <si>
    <r>
      <t xml:space="preserve">Vingr. </t>
    </r>
    <r>
      <rPr>
        <b/>
        <sz val="16"/>
        <rFont val="Arial"/>
        <family val="2"/>
      </rPr>
      <t>MŠ-3x20</t>
    </r>
  </si>
  <si>
    <t>g1</t>
  </si>
  <si>
    <t>g2</t>
  </si>
  <si>
    <t>guļus</t>
  </si>
  <si>
    <t>s1</t>
  </si>
  <si>
    <t>s2</t>
  </si>
  <si>
    <t>stāvus</t>
  </si>
  <si>
    <t>c1</t>
  </si>
  <si>
    <t>c2</t>
  </si>
  <si>
    <t>no ceļa</t>
  </si>
  <si>
    <r>
      <t xml:space="preserve">Vingr. </t>
    </r>
    <r>
      <rPr>
        <b/>
        <sz val="16"/>
        <rFont val="Arial"/>
        <family val="2"/>
      </rPr>
      <t>PŠ-60</t>
    </r>
  </si>
  <si>
    <t>Par sp.klasi</t>
  </si>
  <si>
    <r>
      <t xml:space="preserve">Vingr. </t>
    </r>
    <r>
      <rPr>
        <b/>
        <sz val="16"/>
        <rFont val="Arial"/>
        <family val="2"/>
      </rPr>
      <t>PP-60</t>
    </r>
  </si>
  <si>
    <t>Par 
sp.kl.</t>
  </si>
  <si>
    <t>,</t>
  </si>
  <si>
    <t xml:space="preserve">           LR 2013.gada junioru čempionāts ložu šaušanā</t>
  </si>
  <si>
    <t xml:space="preserve">             Tukumā 19.aprīlī, Dobelē 20.aprīlī</t>
  </si>
  <si>
    <t>KOPVĒRTĒJUMS</t>
  </si>
  <si>
    <t>ORGANIZĀCIJA</t>
  </si>
  <si>
    <t>PŠ-60 junioriem</t>
  </si>
  <si>
    <t>PP-60 junioriem</t>
  </si>
  <si>
    <t>MP 30+30 juniorēm</t>
  </si>
  <si>
    <t>MP 30+30 junioriem</t>
  </si>
  <si>
    <t>MŠ-3X20 juniorēm</t>
  </si>
  <si>
    <t xml:space="preserve">MŠ-3X20 junioriem </t>
  </si>
  <si>
    <t>SUMMA</t>
  </si>
  <si>
    <t>VIETA</t>
  </si>
  <si>
    <t>Andžejs Gūtmanis</t>
  </si>
  <si>
    <t>Laura Vdobčenko</t>
  </si>
  <si>
    <t>Dženeta Evardsone</t>
  </si>
  <si>
    <t>Krāslavas sp.sk.</t>
  </si>
  <si>
    <t>Krišjānis Baraks</t>
  </si>
  <si>
    <t>Dobeles sp.sk.1.kom.</t>
  </si>
  <si>
    <t>Dobeles sp.sk.2.kom.</t>
  </si>
  <si>
    <t>Viktorija Agnese Vancāne</t>
  </si>
  <si>
    <t>Elva Cinovska</t>
  </si>
  <si>
    <t>Artūrs Verigo</t>
  </si>
  <si>
    <t>Dana Soskova</t>
  </si>
  <si>
    <t>Mārcis Gulbis</t>
  </si>
  <si>
    <t>Elīna Priede</t>
  </si>
  <si>
    <t>Aksels Ķirsons</t>
  </si>
  <si>
    <t>Par 
sp.kl</t>
  </si>
  <si>
    <t>IK "Auseklis"</t>
  </si>
  <si>
    <t>Danila Jesarevs</t>
  </si>
  <si>
    <t>Artjoms Soboļevs</t>
  </si>
  <si>
    <t>Natalija Poltoraka</t>
  </si>
  <si>
    <t>Nika Dregiša</t>
  </si>
  <si>
    <t>Aigars Keziks</t>
  </si>
  <si>
    <t>Aleksandra Vasiļjeva</t>
  </si>
  <si>
    <t>Diāna Mosure</t>
  </si>
  <si>
    <t>Ingrīda Mendriķe</t>
  </si>
  <si>
    <t>Eleonora Gavrilova</t>
  </si>
  <si>
    <t>Māra Ģirne</t>
  </si>
  <si>
    <t>Toms Endziņš</t>
  </si>
  <si>
    <t>Niks Endziņš</t>
  </si>
  <si>
    <t>Anastasija Sediha</t>
  </si>
  <si>
    <t>Rūta Deksne</t>
  </si>
  <si>
    <t>Sacensību galvenais sekretārs, 1.kategorijas tiesnesis</t>
  </si>
  <si>
    <t>M.Zavadskis</t>
  </si>
  <si>
    <t>Sanita Cīrule</t>
  </si>
  <si>
    <t>Liepājas raj.sp.sk.</t>
  </si>
  <si>
    <t>Fināls</t>
  </si>
  <si>
    <t>Starta
vieta</t>
  </si>
  <si>
    <t>Aiz
lidera</t>
  </si>
  <si>
    <t>A</t>
  </si>
  <si>
    <t>P</t>
  </si>
  <si>
    <t>B</t>
  </si>
  <si>
    <t>C</t>
  </si>
  <si>
    <t>D</t>
  </si>
  <si>
    <t>E</t>
  </si>
  <si>
    <t>F</t>
  </si>
  <si>
    <t>G</t>
  </si>
  <si>
    <t>H</t>
  </si>
  <si>
    <t>4.</t>
  </si>
  <si>
    <t>5.</t>
  </si>
  <si>
    <t>Helēna Koroļonoka</t>
  </si>
  <si>
    <t>Veronika Usova</t>
  </si>
  <si>
    <t>Anna Stieģele</t>
  </si>
  <si>
    <t>Janis Lasmanis</t>
  </si>
  <si>
    <t>Nikola Cinovska</t>
  </si>
  <si>
    <t>Igors Jegorovs</t>
  </si>
  <si>
    <t>Ernsts Čerņavskis</t>
  </si>
  <si>
    <t>Eliza Rasiņa</t>
  </si>
  <si>
    <t>Anna Šukste</t>
  </si>
  <si>
    <t>Katarina Medvedeva</t>
  </si>
  <si>
    <t>Daniels Titkovs</t>
  </si>
  <si>
    <t>Pjotrs Čornijs</t>
  </si>
  <si>
    <t>Raimonds Lozda</t>
  </si>
  <si>
    <t>Mihails Blaževičs</t>
  </si>
  <si>
    <t>Mihails Ivanovs</t>
  </si>
  <si>
    <t>Didzis Aleksāns</t>
  </si>
  <si>
    <t>Arvis Pužulis</t>
  </si>
  <si>
    <t>Kristers Kolužs</t>
  </si>
  <si>
    <t>Daniels Kļevcovs</t>
  </si>
  <si>
    <t>Rinalds Dobelis</t>
  </si>
  <si>
    <t>Rūta Leila Spriņģe</t>
  </si>
  <si>
    <t>Ketija Zaņģe</t>
  </si>
  <si>
    <t>Rūdolfs Pauls Beiers</t>
  </si>
  <si>
    <t>Daugavpils BJSS 1.kom.</t>
  </si>
  <si>
    <t>Daugavpils BJSS 2.kom.</t>
  </si>
  <si>
    <t>Ventspils sp.sk. "Spars"</t>
  </si>
  <si>
    <t>QF</t>
  </si>
  <si>
    <t>Fin.</t>
  </si>
  <si>
    <t>Daugavpils BJSS 1.komanda</t>
  </si>
  <si>
    <t>Daugavpils BJSS 2.komanda</t>
  </si>
  <si>
    <t>Latvijas 2018. gada junioru čempionāts ložu šaušanā</t>
  </si>
  <si>
    <t xml:space="preserve">     Latvijas 2018. gada junioru čempionāts ložu šaušanā</t>
  </si>
  <si>
    <t xml:space="preserve">         Tukumā. 23.martā</t>
  </si>
  <si>
    <t xml:space="preserve">         Tukumā. 24.martā</t>
  </si>
  <si>
    <r>
      <t xml:space="preserve">Vingr. </t>
    </r>
    <r>
      <rPr>
        <b/>
        <sz val="16"/>
        <color indexed="8"/>
        <rFont val="Times New Roman"/>
        <family val="1"/>
      </rPr>
      <t>PP-MIX (Juniori un juniores) - atlase finālam</t>
    </r>
  </si>
  <si>
    <t>Kvalifikācijas rezultāti pa sērijām</t>
  </si>
  <si>
    <t>V/S</t>
  </si>
  <si>
    <t>R1</t>
  </si>
  <si>
    <t>R2</t>
  </si>
  <si>
    <t>2018.gada 23.martā, Tukuma Sporta skolas šautuvē</t>
  </si>
  <si>
    <t>2018.gada 24.martā, Tukuma Sporta skolas šautuvē</t>
  </si>
  <si>
    <r>
      <t xml:space="preserve">Vingr. </t>
    </r>
    <r>
      <rPr>
        <b/>
        <sz val="16"/>
        <color indexed="8"/>
        <rFont val="Times New Roman"/>
        <family val="1"/>
      </rPr>
      <t>PŠ-MIX (Juniori un juniores) - atlase finālam</t>
    </r>
  </si>
  <si>
    <t>FINĀLS</t>
  </si>
  <si>
    <t>5.v.</t>
  </si>
  <si>
    <t>4.v.</t>
  </si>
  <si>
    <t>3.v.</t>
  </si>
  <si>
    <t>1.-2.v.</t>
  </si>
  <si>
    <t>1 - 5</t>
  </si>
  <si>
    <t>6 - 10</t>
  </si>
  <si>
    <t>11 - 15</t>
  </si>
  <si>
    <t>16</t>
  </si>
  <si>
    <t>17</t>
  </si>
  <si>
    <t>18</t>
  </si>
  <si>
    <t>19</t>
  </si>
  <si>
    <t>20</t>
  </si>
  <si>
    <t>Pap.</t>
  </si>
  <si>
    <t>Sum</t>
  </si>
  <si>
    <t>Kr.</t>
  </si>
  <si>
    <t>Lab.</t>
  </si>
  <si>
    <t>Sods</t>
  </si>
  <si>
    <t>Rasa Katrīna Karnīte</t>
  </si>
  <si>
    <t>Ravita Rone</t>
  </si>
  <si>
    <t>Tukuma Sp.sk.</t>
  </si>
  <si>
    <t>Sabīne Koluža</t>
  </si>
  <si>
    <t>Una Birkmane</t>
  </si>
  <si>
    <t>Krists Neimanis</t>
  </si>
  <si>
    <t>Markuss Beķeris</t>
  </si>
  <si>
    <t>Annija Mālkalne</t>
  </si>
  <si>
    <t>Vanesa Vāne</t>
  </si>
  <si>
    <t>Paula Brauna Rozenštama</t>
  </si>
  <si>
    <t>Dobeles Sp.sk.</t>
  </si>
  <si>
    <t>Ņikita Mickevičs</t>
  </si>
  <si>
    <t>Daņiils Pašnins</t>
  </si>
  <si>
    <t>Arvis Bičkovskis</t>
  </si>
  <si>
    <t>Gunita Šakina</t>
  </si>
  <si>
    <t>Artjoms Jačmenkins</t>
  </si>
  <si>
    <t>Santa Grimailova</t>
  </si>
  <si>
    <t>Arnita Bernāne</t>
  </si>
  <si>
    <t>Anastasija Odinajeva</t>
  </si>
  <si>
    <t>Georgs Dogadovs</t>
  </si>
  <si>
    <t>Ventspils Sp.sk.SPARS</t>
  </si>
  <si>
    <t>Deniss Solims</t>
  </si>
  <si>
    <t>Roberts Lignickis</t>
  </si>
  <si>
    <t>Agris Gulbis</t>
  </si>
  <si>
    <t>Reinis Ratnieks</t>
  </si>
  <si>
    <t>Igo Zušs</t>
  </si>
  <si>
    <t>Niks Gedrims</t>
  </si>
  <si>
    <t>Dobeles Sp.sk.ā/k</t>
  </si>
  <si>
    <t>Anete Jēkabsone</t>
  </si>
  <si>
    <t>Roberts Kleins</t>
  </si>
  <si>
    <t>Marks Elarts</t>
  </si>
  <si>
    <t>Alīna Jēkabsone</t>
  </si>
  <si>
    <t>Tukuma Sp.sk.ā/k</t>
  </si>
  <si>
    <t>Rīgas skolēnu pils ā/k</t>
  </si>
  <si>
    <t>Ventspils Sp.sk.SPARS ā/k</t>
  </si>
  <si>
    <t>Emīlija Korago</t>
  </si>
  <si>
    <t>Aleksejs Pekarskis</t>
  </si>
  <si>
    <t>Mod.pieccīņas BJSS</t>
  </si>
  <si>
    <t>ā.k</t>
  </si>
  <si>
    <t>Krāslavas sp.sk.ind.</t>
  </si>
  <si>
    <t>Dobeles Sp.sk.1.kom.</t>
  </si>
  <si>
    <t>Dobeles Sp.sk.2.kom.</t>
  </si>
  <si>
    <t>Dobeles Sp.sk.DNS</t>
  </si>
  <si>
    <t>Dobeles Sp.sk.ind.</t>
  </si>
  <si>
    <t>Liepājas raj.sp.sk.1.kom.</t>
  </si>
  <si>
    <t>Liepājas raj.sp.sk.2.kom.</t>
  </si>
  <si>
    <t>Tukuma Sp.sk.1.kom.</t>
  </si>
  <si>
    <t>Tukuma Sp.sk.2.kom.</t>
  </si>
  <si>
    <t>Tukuma Sp.sk. 1.kom.</t>
  </si>
  <si>
    <t>Tukuma Sp.sk. 2.kom.</t>
  </si>
  <si>
    <t>Tukuma Sp.sk. 3.kom.</t>
  </si>
  <si>
    <t>Krāslavas sp.sk. 1.kom.</t>
  </si>
  <si>
    <t>Krāslavas sp.sk. 2.kom.</t>
  </si>
  <si>
    <t>Mareks Mjadjuta</t>
  </si>
  <si>
    <t>Samanta Jugane</t>
  </si>
  <si>
    <t>Viļakas novada BJSS DNS</t>
  </si>
  <si>
    <t>IK "Auseklis" DNS</t>
  </si>
  <si>
    <t>Sergejs Filatovs</t>
  </si>
  <si>
    <t>Daugavpils BJSS 3.kom.</t>
  </si>
  <si>
    <t>Deniss Koževnikovs</t>
  </si>
  <si>
    <t>Daugavpils BJSS ind.</t>
  </si>
  <si>
    <t>Daugavpils BJSS DNS</t>
  </si>
  <si>
    <t>Anete-Kristīna Jēkabsone</t>
  </si>
  <si>
    <t>DNS</t>
  </si>
  <si>
    <t>Andris Janvars</t>
  </si>
  <si>
    <t>Lauris Strautmanis</t>
  </si>
  <si>
    <t>Tukuma ŠSK</t>
  </si>
  <si>
    <t>1.posms</t>
  </si>
  <si>
    <t>2.posms - izstāšanās</t>
  </si>
  <si>
    <t>???</t>
  </si>
  <si>
    <t>Latvijas 2018.gada junioru čempionāts</t>
  </si>
  <si>
    <t>Tukumā, 2018.gada 23.martā</t>
  </si>
  <si>
    <r>
      <t xml:space="preserve">Jauktās komandas - </t>
    </r>
    <r>
      <rPr>
        <b/>
        <sz val="14"/>
        <color indexed="8"/>
        <rFont val="Calibri"/>
        <family val="2"/>
      </rPr>
      <t>PP-MIX</t>
    </r>
  </si>
  <si>
    <t>Daugavpils 1</t>
  </si>
  <si>
    <t>Aleksandra Vasiljeva         Pjotrs Čornijs</t>
  </si>
  <si>
    <t>Tukums 2</t>
  </si>
  <si>
    <t>Mārcis Gulbis                     Sabīne Koluža</t>
  </si>
  <si>
    <t>Dobele 1</t>
  </si>
  <si>
    <t>Rihards Zorge                       Laura Vdobčenko</t>
  </si>
  <si>
    <t>Dobele 2</t>
  </si>
  <si>
    <t>Māra Ģirne                        Ernests Erbs</t>
  </si>
  <si>
    <t>Tukums 1</t>
  </si>
  <si>
    <t>Rūta Leila Spriņģe          Krišjānis Baraks</t>
  </si>
  <si>
    <t>LŠF noteikumu p.6.5.4. Finālisti saņem punktus neatkārīgi no izpildīta sporta klases normatīva</t>
  </si>
  <si>
    <t>PŠ-60 juniorēm</t>
  </si>
  <si>
    <t xml:space="preserve">PP-60 juniorēm </t>
  </si>
  <si>
    <t>Modernās pieccīņas BJSS</t>
  </si>
  <si>
    <t>Liepājas rajona sporta skolas 1.kom.</t>
  </si>
  <si>
    <t>Liepājas rajona sporta skolas 2.kom.</t>
  </si>
  <si>
    <t xml:space="preserve">     Dobelē. 24.martā</t>
  </si>
  <si>
    <t>N</t>
  </si>
  <si>
    <t>Ā/K</t>
  </si>
  <si>
    <t>Agate Rašmane</t>
  </si>
  <si>
    <t>Anete-Kristiana Jekabsone</t>
  </si>
  <si>
    <t xml:space="preserve">         Tukumā un Dobelē, 23.-24.martā</t>
  </si>
  <si>
    <t>Tukumā, 2018.gada 24.martā</t>
  </si>
  <si>
    <r>
      <t xml:space="preserve">Jauktās komandas - </t>
    </r>
    <r>
      <rPr>
        <b/>
        <sz val="14"/>
        <color indexed="8"/>
        <rFont val="Calibri"/>
        <family val="2"/>
      </rPr>
      <t>PŠ-MIX</t>
    </r>
  </si>
  <si>
    <t>Liepājas raj.sp.sk.
 2.komanda</t>
  </si>
  <si>
    <t>Niks   Gedrims               Anna Stieģele</t>
  </si>
  <si>
    <t>Tukuma Sp.sk. 
1.komanda</t>
  </si>
  <si>
    <t>Annija Nadīna Širvanova Kristers Kolužs</t>
  </si>
  <si>
    <t>Liepājas raj.sp.sk.
1.komanda</t>
  </si>
  <si>
    <t>Andžejs Gūtmanis    Helēna Rozenberga</t>
  </si>
  <si>
    <t>Dobeles sporta 
skolas komanda</t>
  </si>
  <si>
    <t>Helvijs Sloka            Dženeta Evardsone</t>
  </si>
  <si>
    <t>Krālavas sp.sk.
 1.komanda</t>
  </si>
  <si>
    <t>Mareks Mjadjuta          Dana Soskova</t>
  </si>
  <si>
    <t>23.03.2018.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</si>
</sst>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#,##0&quot;р.&quot;;\-#,##0&quot;р.&quot;"/>
    <numFmt numFmtId="193" formatCode="#,##0&quot;р.&quot;;[Red]\-#,##0&quot;р.&quot;"/>
    <numFmt numFmtId="194" formatCode="#,##0.00&quot;р.&quot;;\-#,##0.00&quot;р.&quot;"/>
    <numFmt numFmtId="195" formatCode="#,##0.00&quot;р.&quot;;[Red]\-#,##0.00&quot;р.&quot;"/>
    <numFmt numFmtId="196" formatCode="_-* #,##0&quot;р.&quot;_-;\-* #,##0&quot;р.&quot;_-;_-* &quot;-&quot;&quot;р.&quot;_-;_-@_-"/>
    <numFmt numFmtId="197" formatCode="_-* #,##0_р_._-;\-* #,##0_р_._-;_-* &quot;-&quot;_р_._-;_-@_-"/>
    <numFmt numFmtId="198" formatCode="_-* #,##0.00&quot;р.&quot;_-;\-* #,##0.00&quot;р.&quot;_-;_-* &quot;-&quot;??&quot;р.&quot;_-;_-@_-"/>
    <numFmt numFmtId="199" formatCode="_-* #,##0.00_р_._-;\-* #,##0.00_р_._-;_-* &quot;-&quot;??_р_.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"/>
    <numFmt numFmtId="213" formatCode="[$-426]dddd\,\ yyyy&quot;. gada &quot;d\.\ mmmm"/>
    <numFmt numFmtId="214" formatCode="_-* #,##0.0_-;\-* #,##0.0_-;_-* &quot;-&quot;?_-;_-@_-"/>
  </numFmts>
  <fonts count="7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8"/>
      <name val="Arial"/>
      <family val="2"/>
    </font>
    <font>
      <b/>
      <sz val="11"/>
      <color indexed="17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11"/>
      <name val="Times New Roman Baltic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32" borderId="12" xfId="0" applyFont="1" applyFill="1" applyBorder="1" applyAlignment="1">
      <alignment/>
    </xf>
    <xf numFmtId="212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2" borderId="13" xfId="0" applyFont="1" applyFill="1" applyBorder="1" applyAlignment="1">
      <alignment/>
    </xf>
    <xf numFmtId="0" fontId="22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4" fillId="32" borderId="10" xfId="0" applyFont="1" applyFill="1" applyBorder="1" applyAlignment="1">
      <alignment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2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32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top"/>
    </xf>
    <xf numFmtId="0" fontId="4" fillId="32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212" fontId="0" fillId="0" borderId="10" xfId="0" applyNumberFormat="1" applyFill="1" applyBorder="1" applyAlignment="1">
      <alignment horizontal="center"/>
    </xf>
    <xf numFmtId="212" fontId="3" fillId="0" borderId="10" xfId="0" applyNumberFormat="1" applyFont="1" applyFill="1" applyBorder="1" applyAlignment="1">
      <alignment horizontal="center"/>
    </xf>
    <xf numFmtId="212" fontId="4" fillId="0" borderId="0" xfId="0" applyNumberFormat="1" applyFont="1" applyFill="1" applyBorder="1" applyAlignment="1">
      <alignment horizontal="center"/>
    </xf>
    <xf numFmtId="212" fontId="4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0" fillId="32" borderId="0" xfId="0" applyFill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 wrapText="1"/>
    </xf>
    <xf numFmtId="0" fontId="25" fillId="0" borderId="17" xfId="0" applyFont="1" applyBorder="1" applyAlignment="1">
      <alignment horizontal="center" vertical="top"/>
    </xf>
    <xf numFmtId="0" fontId="26" fillId="32" borderId="18" xfId="0" applyFont="1" applyFill="1" applyBorder="1" applyAlignment="1">
      <alignment horizontal="center" vertical="top" wrapText="1"/>
    </xf>
    <xf numFmtId="0" fontId="27" fillId="32" borderId="18" xfId="0" applyFont="1" applyFill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30" fillId="0" borderId="0" xfId="0" applyFont="1" applyBorder="1" applyAlignment="1">
      <alignment/>
    </xf>
    <xf numFmtId="0" fontId="31" fillId="32" borderId="2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49" fontId="16" fillId="32" borderId="10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32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12" fontId="3" fillId="0" borderId="0" xfId="0" applyNumberFormat="1" applyFont="1" applyFill="1" applyBorder="1" applyAlignment="1">
      <alignment horizontal="center"/>
    </xf>
    <xf numFmtId="0" fontId="4" fillId="32" borderId="12" xfId="0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vertical="center"/>
    </xf>
    <xf numFmtId="0" fontId="15" fillId="0" borderId="10" xfId="56" applyFont="1" applyFill="1" applyBorder="1" applyAlignment="1">
      <alignment horizontal="center" vertical="center"/>
      <protection/>
    </xf>
    <xf numFmtId="0" fontId="19" fillId="32" borderId="12" xfId="0" applyFont="1" applyFill="1" applyBorder="1" applyAlignment="1">
      <alignment/>
    </xf>
    <xf numFmtId="0" fontId="4" fillId="0" borderId="10" xfId="0" applyFont="1" applyBorder="1" applyAlignment="1">
      <alignment horizontal="center" vertical="top"/>
    </xf>
    <xf numFmtId="212" fontId="18" fillId="0" borderId="0" xfId="0" applyNumberFormat="1" applyFont="1" applyAlignment="1">
      <alignment/>
    </xf>
    <xf numFmtId="212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/>
    </xf>
    <xf numFmtId="1" fontId="4" fillId="32" borderId="0" xfId="0" applyNumberFormat="1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49" fontId="19" fillId="32" borderId="10" xfId="0" applyNumberFormat="1" applyFont="1" applyFill="1" applyBorder="1" applyAlignment="1">
      <alignment horizontal="center" vertical="center"/>
    </xf>
    <xf numFmtId="212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49" fontId="19" fillId="32" borderId="14" xfId="0" applyNumberFormat="1" applyFont="1" applyFill="1" applyBorder="1" applyAlignment="1">
      <alignment horizontal="center" vertical="center"/>
    </xf>
    <xf numFmtId="212" fontId="0" fillId="32" borderId="10" xfId="0" applyNumberFormat="1" applyFill="1" applyBorder="1" applyAlignment="1">
      <alignment horizontal="center" vertical="center"/>
    </xf>
    <xf numFmtId="212" fontId="19" fillId="32" borderId="10" xfId="0" applyNumberFormat="1" applyFont="1" applyFill="1" applyBorder="1" applyAlignment="1">
      <alignment horizontal="center" vertical="center"/>
    </xf>
    <xf numFmtId="1" fontId="19" fillId="32" borderId="10" xfId="0" applyNumberFormat="1" applyFont="1" applyFill="1" applyBorder="1" applyAlignment="1">
      <alignment horizontal="center" vertical="center"/>
    </xf>
    <xf numFmtId="0" fontId="33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12" fontId="0" fillId="32" borderId="23" xfId="0" applyNumberForma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12" fontId="4" fillId="0" borderId="22" xfId="0" applyNumberFormat="1" applyFont="1" applyFill="1" applyBorder="1" applyAlignment="1">
      <alignment horizontal="center"/>
    </xf>
    <xf numFmtId="212" fontId="0" fillId="0" borderId="22" xfId="0" applyNumberFormat="1" applyFill="1" applyBorder="1" applyAlignment="1">
      <alignment horizontal="center"/>
    </xf>
    <xf numFmtId="212" fontId="0" fillId="0" borderId="0" xfId="0" applyNumberFormat="1" applyFill="1" applyAlignment="1">
      <alignment/>
    </xf>
    <xf numFmtId="212" fontId="4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1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/>
    </xf>
    <xf numFmtId="0" fontId="19" fillId="32" borderId="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/>
    </xf>
    <xf numFmtId="212" fontId="34" fillId="0" borderId="10" xfId="0" applyNumberFormat="1" applyFont="1" applyFill="1" applyBorder="1" applyAlignment="1">
      <alignment horizontal="center"/>
    </xf>
    <xf numFmtId="0" fontId="19" fillId="32" borderId="13" xfId="0" applyFont="1" applyFill="1" applyBorder="1" applyAlignment="1">
      <alignment/>
    </xf>
    <xf numFmtId="212" fontId="19" fillId="0" borderId="10" xfId="0" applyNumberFormat="1" applyFont="1" applyFill="1" applyBorder="1" applyAlignment="1">
      <alignment horizontal="center"/>
    </xf>
    <xf numFmtId="212" fontId="19" fillId="0" borderId="10" xfId="0" applyNumberFormat="1" applyFont="1" applyBorder="1" applyAlignment="1">
      <alignment horizontal="center"/>
    </xf>
    <xf numFmtId="0" fontId="35" fillId="32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1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32" fillId="32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2" fillId="32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1" fontId="32" fillId="32" borderId="1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/>
    </xf>
    <xf numFmtId="1" fontId="34" fillId="0" borderId="10" xfId="0" applyNumberFormat="1" applyFont="1" applyBorder="1" applyAlignment="1">
      <alignment horizontal="center"/>
    </xf>
    <xf numFmtId="212" fontId="0" fillId="0" borderId="0" xfId="0" applyNumberFormat="1" applyAlignment="1">
      <alignment horizontal="center"/>
    </xf>
    <xf numFmtId="0" fontId="0" fillId="0" borderId="10" xfId="0" applyFill="1" applyBorder="1" applyAlignment="1">
      <alignment vertical="center"/>
    </xf>
    <xf numFmtId="0" fontId="37" fillId="0" borderId="0" xfId="0" applyFont="1" applyAlignment="1">
      <alignment/>
    </xf>
    <xf numFmtId="0" fontId="36" fillId="32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0" fontId="38" fillId="32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32" fillId="0" borderId="23" xfId="0" applyFont="1" applyFill="1" applyBorder="1" applyAlignment="1">
      <alignment horizontal="left" vertical="center"/>
    </xf>
    <xf numFmtId="1" fontId="0" fillId="0" borderId="0" xfId="0" applyNumberFormat="1" applyFill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" fontId="32" fillId="0" borderId="14" xfId="0" applyNumberFormat="1" applyFont="1" applyBorder="1" applyAlignment="1">
      <alignment horizontal="center"/>
    </xf>
    <xf numFmtId="1" fontId="37" fillId="0" borderId="10" xfId="0" applyNumberFormat="1" applyFont="1" applyBorder="1" applyAlignment="1">
      <alignment horizontal="center"/>
    </xf>
    <xf numFmtId="1" fontId="36" fillId="0" borderId="10" xfId="0" applyNumberFormat="1" applyFont="1" applyBorder="1" applyAlignment="1">
      <alignment horizontal="center"/>
    </xf>
    <xf numFmtId="212" fontId="0" fillId="0" borderId="10" xfId="0" applyNumberFormat="1" applyBorder="1" applyAlignment="1">
      <alignment horizontal="center"/>
    </xf>
    <xf numFmtId="212" fontId="37" fillId="0" borderId="10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212" fontId="0" fillId="0" borderId="10" xfId="0" applyNumberFormat="1" applyBorder="1" applyAlignment="1">
      <alignment vertical="center"/>
    </xf>
    <xf numFmtId="212" fontId="0" fillId="0" borderId="10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73" fillId="0" borderId="10" xfId="0" applyFont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1" fontId="19" fillId="0" borderId="10" xfId="0" applyNumberFormat="1" applyFont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11" fillId="0" borderId="0" xfId="55">
      <alignment/>
      <protection/>
    </xf>
    <xf numFmtId="0" fontId="14" fillId="0" borderId="0" xfId="55" applyFont="1" applyAlignment="1">
      <alignment vertical="center"/>
      <protection/>
    </xf>
    <xf numFmtId="0" fontId="4" fillId="0" borderId="0" xfId="55" applyFont="1" applyFill="1" applyAlignment="1">
      <alignment horizontal="center" vertical="center"/>
      <protection/>
    </xf>
    <xf numFmtId="0" fontId="13" fillId="0" borderId="0" xfId="55" applyFont="1" applyAlignment="1">
      <alignment vertical="center"/>
      <protection/>
    </xf>
    <xf numFmtId="0" fontId="12" fillId="0" borderId="0" xfId="55" applyFont="1">
      <alignment/>
      <protection/>
    </xf>
    <xf numFmtId="0" fontId="5" fillId="0" borderId="0" xfId="55" applyFont="1">
      <alignment/>
      <protection/>
    </xf>
    <xf numFmtId="0" fontId="14" fillId="0" borderId="0" xfId="55" applyFont="1">
      <alignment/>
      <protection/>
    </xf>
    <xf numFmtId="9" fontId="0" fillId="0" borderId="10" xfId="60" applyFont="1" applyBorder="1" applyAlignment="1">
      <alignment wrapText="1"/>
    </xf>
    <xf numFmtId="0" fontId="11" fillId="0" borderId="10" xfId="55" applyBorder="1">
      <alignment/>
      <protection/>
    </xf>
    <xf numFmtId="0" fontId="11" fillId="0" borderId="10" xfId="55" applyFont="1" applyBorder="1">
      <alignment/>
      <protection/>
    </xf>
    <xf numFmtId="0" fontId="11" fillId="0" borderId="10" xfId="55" applyBorder="1" applyAlignment="1">
      <alignment horizontal="center"/>
      <protection/>
    </xf>
    <xf numFmtId="0" fontId="11" fillId="0" borderId="10" xfId="55" applyBorder="1" applyAlignment="1">
      <alignment horizontal="center" wrapText="1"/>
      <protection/>
    </xf>
    <xf numFmtId="49" fontId="11" fillId="0" borderId="10" xfId="55" applyNumberFormat="1" applyBorder="1">
      <alignment/>
      <protection/>
    </xf>
    <xf numFmtId="212" fontId="3" fillId="0" borderId="10" xfId="55" applyNumberFormat="1" applyFont="1" applyBorder="1" applyAlignment="1">
      <alignment horizontal="center"/>
      <protection/>
    </xf>
    <xf numFmtId="212" fontId="3" fillId="0" borderId="12" xfId="55" applyNumberFormat="1" applyFont="1" applyBorder="1" applyAlignment="1">
      <alignment horizontal="center"/>
      <protection/>
    </xf>
    <xf numFmtId="49" fontId="11" fillId="0" borderId="10" xfId="55" applyNumberFormat="1" applyBorder="1" applyAlignment="1">
      <alignment horizontal="center"/>
      <protection/>
    </xf>
    <xf numFmtId="214" fontId="11" fillId="0" borderId="0" xfId="55" applyNumberFormat="1" applyAlignment="1">
      <alignment horizontal="center"/>
      <protection/>
    </xf>
    <xf numFmtId="49" fontId="11" fillId="33" borderId="10" xfId="55" applyNumberFormat="1" applyFill="1" applyBorder="1" applyAlignment="1">
      <alignment horizontal="center"/>
      <protection/>
    </xf>
    <xf numFmtId="0" fontId="11" fillId="33" borderId="0" xfId="55" applyFill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wrapText="1"/>
      <protection/>
    </xf>
    <xf numFmtId="0" fontId="11" fillId="0" borderId="0" xfId="55" applyAlignment="1">
      <alignment horizontal="center"/>
      <protection/>
    </xf>
    <xf numFmtId="0" fontId="16" fillId="0" borderId="0" xfId="55" applyFont="1" applyAlignment="1">
      <alignment horizontal="center"/>
      <protection/>
    </xf>
    <xf numFmtId="0" fontId="11" fillId="0" borderId="0" xfId="55" applyAlignment="1">
      <alignment wrapText="1"/>
      <protection/>
    </xf>
    <xf numFmtId="0" fontId="12" fillId="0" borderId="0" xfId="55" applyFont="1">
      <alignment/>
      <protection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1" fillId="0" borderId="0" xfId="0" applyFont="1" applyAlignment="1">
      <alignment horizontal="right"/>
    </xf>
    <xf numFmtId="0" fontId="71" fillId="0" borderId="0" xfId="0" applyFont="1" applyAlignment="1">
      <alignment/>
    </xf>
    <xf numFmtId="0" fontId="71" fillId="0" borderId="29" xfId="0" applyFont="1" applyBorder="1" applyAlignment="1">
      <alignment vertical="center"/>
    </xf>
    <xf numFmtId="212" fontId="71" fillId="0" borderId="10" xfId="0" applyNumberFormat="1" applyFont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212" fontId="71" fillId="0" borderId="10" xfId="0" applyNumberFormat="1" applyFont="1" applyBorder="1" applyAlignment="1">
      <alignment horizontal="center" vertical="center"/>
    </xf>
    <xf numFmtId="0" fontId="71" fillId="0" borderId="0" xfId="0" applyFont="1" applyAlignment="1">
      <alignment/>
    </xf>
    <xf numFmtId="0" fontId="37" fillId="0" borderId="30" xfId="0" applyFont="1" applyBorder="1" applyAlignment="1">
      <alignment/>
    </xf>
    <xf numFmtId="0" fontId="37" fillId="0" borderId="31" xfId="0" applyFont="1" applyBorder="1" applyAlignment="1">
      <alignment/>
    </xf>
    <xf numFmtId="0" fontId="37" fillId="0" borderId="32" xfId="0" applyFont="1" applyBorder="1" applyAlignment="1">
      <alignment/>
    </xf>
    <xf numFmtId="0" fontId="1" fillId="0" borderId="0" xfId="0" applyFont="1" applyAlignment="1">
      <alignment/>
    </xf>
    <xf numFmtId="212" fontId="1" fillId="32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32" fillId="32" borderId="0" xfId="0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20" xfId="0" applyFont="1" applyFill="1" applyBorder="1" applyAlignment="1">
      <alignment horizontal="left" vertical="center" wrapText="1"/>
    </xf>
    <xf numFmtId="0" fontId="31" fillId="32" borderId="10" xfId="0" applyFont="1" applyFill="1" applyBorder="1" applyAlignment="1">
      <alignment horizontal="left" vertical="center"/>
    </xf>
    <xf numFmtId="212" fontId="71" fillId="0" borderId="10" xfId="0" applyNumberFormat="1" applyFont="1" applyFill="1" applyBorder="1" applyAlignment="1">
      <alignment vertical="center"/>
    </xf>
    <xf numFmtId="0" fontId="76" fillId="0" borderId="10" xfId="0" applyFont="1" applyFill="1" applyBorder="1" applyAlignment="1">
      <alignment horizontal="center" vertical="center"/>
    </xf>
    <xf numFmtId="212" fontId="0" fillId="0" borderId="10" xfId="0" applyNumberFormat="1" applyFill="1" applyBorder="1" applyAlignment="1">
      <alignment vertical="center"/>
    </xf>
    <xf numFmtId="49" fontId="0" fillId="0" borderId="25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3" fillId="0" borderId="12" xfId="55" applyFont="1" applyBorder="1" applyAlignment="1">
      <alignment horizontal="left" vertical="top"/>
      <protection/>
    </xf>
    <xf numFmtId="0" fontId="3" fillId="0" borderId="22" xfId="55" applyFont="1" applyBorder="1" applyAlignment="1">
      <alignment horizontal="left" vertical="top"/>
      <protection/>
    </xf>
    <xf numFmtId="0" fontId="3" fillId="0" borderId="13" xfId="55" applyFont="1" applyBorder="1" applyAlignment="1">
      <alignment horizontal="left" vertical="top"/>
      <protection/>
    </xf>
    <xf numFmtId="0" fontId="14" fillId="0" borderId="15" xfId="55" applyFont="1" applyBorder="1" applyAlignment="1">
      <alignment horizontal="center" vertical="top"/>
      <protection/>
    </xf>
    <xf numFmtId="0" fontId="14" fillId="0" borderId="33" xfId="55" applyFont="1" applyBorder="1" applyAlignment="1">
      <alignment horizontal="center" vertical="top"/>
      <protection/>
    </xf>
    <xf numFmtId="0" fontId="14" fillId="0" borderId="34" xfId="55" applyFont="1" applyBorder="1" applyAlignment="1">
      <alignment horizontal="center" vertical="top"/>
      <protection/>
    </xf>
    <xf numFmtId="0" fontId="3" fillId="0" borderId="35" xfId="55" applyFont="1" applyBorder="1" applyAlignment="1">
      <alignment vertical="top"/>
      <protection/>
    </xf>
    <xf numFmtId="0" fontId="3" fillId="0" borderId="0" xfId="55" applyFont="1" applyAlignment="1">
      <alignment vertical="top"/>
      <protection/>
    </xf>
    <xf numFmtId="0" fontId="3" fillId="0" borderId="36" xfId="55" applyFont="1" applyBorder="1" applyAlignment="1">
      <alignment vertical="top"/>
      <protection/>
    </xf>
    <xf numFmtId="0" fontId="3" fillId="0" borderId="16" xfId="55" applyFont="1" applyBorder="1" applyAlignment="1">
      <alignment vertical="top" wrapText="1"/>
      <protection/>
    </xf>
    <xf numFmtId="0" fontId="3" fillId="0" borderId="37" xfId="55" applyFont="1" applyBorder="1" applyAlignment="1">
      <alignment vertical="top" wrapText="1"/>
      <protection/>
    </xf>
    <xf numFmtId="0" fontId="3" fillId="0" borderId="38" xfId="55" applyFont="1" applyBorder="1" applyAlignment="1">
      <alignment vertical="top" wrapText="1"/>
      <protection/>
    </xf>
    <xf numFmtId="1" fontId="16" fillId="0" borderId="11" xfId="55" applyNumberFormat="1" applyFont="1" applyBorder="1" applyAlignment="1">
      <alignment horizontal="center" vertical="top"/>
      <protection/>
    </xf>
    <xf numFmtId="0" fontId="16" fillId="0" borderId="23" xfId="55" applyFont="1" applyBorder="1" applyAlignment="1">
      <alignment horizontal="center" vertical="top"/>
      <protection/>
    </xf>
    <xf numFmtId="0" fontId="16" fillId="0" borderId="14" xfId="55" applyFont="1" applyBorder="1" applyAlignment="1">
      <alignment horizontal="center" vertical="top"/>
      <protection/>
    </xf>
    <xf numFmtId="212" fontId="11" fillId="0" borderId="11" xfId="55" applyNumberFormat="1" applyBorder="1" applyAlignment="1">
      <alignment horizontal="center" vertical="top"/>
      <protection/>
    </xf>
    <xf numFmtId="0" fontId="11" fillId="0" borderId="23" xfId="55" applyBorder="1" applyAlignment="1">
      <alignment horizontal="center" vertical="top"/>
      <protection/>
    </xf>
    <xf numFmtId="0" fontId="11" fillId="0" borderId="14" xfId="55" applyBorder="1" applyAlignment="1">
      <alignment horizontal="center" vertical="top"/>
      <protection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" fontId="37" fillId="0" borderId="15" xfId="0" applyNumberFormat="1" applyFont="1" applyBorder="1" applyAlignment="1">
      <alignment horizontal="center"/>
    </xf>
    <xf numFmtId="1" fontId="37" fillId="0" borderId="33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212" fontId="1" fillId="0" borderId="15" xfId="0" applyNumberFormat="1" applyFont="1" applyBorder="1" applyAlignment="1">
      <alignment horizontal="center"/>
    </xf>
    <xf numFmtId="212" fontId="1" fillId="0" borderId="3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 wrapText="1"/>
    </xf>
    <xf numFmtId="212" fontId="4" fillId="0" borderId="35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212" fontId="4" fillId="0" borderId="12" xfId="0" applyNumberFormat="1" applyFont="1" applyBorder="1" applyAlignment="1">
      <alignment horizontal="center"/>
    </xf>
    <xf numFmtId="212" fontId="0" fillId="0" borderId="13" xfId="0" applyNumberFormat="1" applyBorder="1" applyAlignment="1">
      <alignment horizontal="center"/>
    </xf>
    <xf numFmtId="212" fontId="3" fillId="0" borderId="12" xfId="0" applyNumberFormat="1" applyFont="1" applyFill="1" applyBorder="1" applyAlignment="1">
      <alignment horizontal="center"/>
    </xf>
    <xf numFmtId="212" fontId="37" fillId="0" borderId="15" xfId="0" applyNumberFormat="1" applyFont="1" applyBorder="1" applyAlignment="1">
      <alignment horizontal="center"/>
    </xf>
    <xf numFmtId="212" fontId="37" fillId="0" borderId="33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Kom.pn.2005-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123825</xdr:colOff>
      <xdr:row>3</xdr:row>
      <xdr:rowOff>19050</xdr:rowOff>
    </xdr:to>
    <xdr:pic>
      <xdr:nvPicPr>
        <xdr:cNvPr id="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161925</xdr:colOff>
      <xdr:row>3</xdr:row>
      <xdr:rowOff>19050</xdr:rowOff>
    </xdr:to>
    <xdr:pic>
      <xdr:nvPicPr>
        <xdr:cNvPr id="2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2</xdr:row>
      <xdr:rowOff>19050</xdr:rowOff>
    </xdr:to>
    <xdr:pic>
      <xdr:nvPicPr>
        <xdr:cNvPr id="2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3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4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323850</xdr:colOff>
      <xdr:row>1</xdr:row>
      <xdr:rowOff>142875</xdr:rowOff>
    </xdr:to>
    <xdr:pic>
      <xdr:nvPicPr>
        <xdr:cNvPr id="5" name="Picture 2" descr="LDz cargo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0"/>
          <a:ext cx="1123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114300</xdr:colOff>
      <xdr:row>2</xdr:row>
      <xdr:rowOff>19050</xdr:rowOff>
    </xdr:to>
    <xdr:pic>
      <xdr:nvPicPr>
        <xdr:cNvPr id="6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7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8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9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2</xdr:row>
      <xdr:rowOff>19050</xdr:rowOff>
    </xdr:to>
    <xdr:pic>
      <xdr:nvPicPr>
        <xdr:cNvPr id="10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2</xdr:row>
      <xdr:rowOff>19050</xdr:rowOff>
    </xdr:to>
    <xdr:pic>
      <xdr:nvPicPr>
        <xdr:cNvPr id="1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2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13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114300</xdr:colOff>
      <xdr:row>2</xdr:row>
      <xdr:rowOff>19050</xdr:rowOff>
    </xdr:to>
    <xdr:pic>
      <xdr:nvPicPr>
        <xdr:cNvPr id="14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15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6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17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8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19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114300</xdr:colOff>
      <xdr:row>2</xdr:row>
      <xdr:rowOff>19050</xdr:rowOff>
    </xdr:to>
    <xdr:pic>
      <xdr:nvPicPr>
        <xdr:cNvPr id="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2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3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4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5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6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7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8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2</xdr:row>
      <xdr:rowOff>19050</xdr:rowOff>
    </xdr:to>
    <xdr:pic>
      <xdr:nvPicPr>
        <xdr:cNvPr id="9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2</xdr:row>
      <xdr:rowOff>19050</xdr:rowOff>
    </xdr:to>
    <xdr:pic>
      <xdr:nvPicPr>
        <xdr:cNvPr id="10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12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114300</xdr:colOff>
      <xdr:row>2</xdr:row>
      <xdr:rowOff>19050</xdr:rowOff>
    </xdr:to>
    <xdr:pic>
      <xdr:nvPicPr>
        <xdr:cNvPr id="13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14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5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16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7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18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2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3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4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114300</xdr:colOff>
      <xdr:row>2</xdr:row>
      <xdr:rowOff>19050</xdr:rowOff>
    </xdr:to>
    <xdr:pic>
      <xdr:nvPicPr>
        <xdr:cNvPr id="5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6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7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8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2</xdr:row>
      <xdr:rowOff>19050</xdr:rowOff>
    </xdr:to>
    <xdr:pic>
      <xdr:nvPicPr>
        <xdr:cNvPr id="9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2</xdr:row>
      <xdr:rowOff>19050</xdr:rowOff>
    </xdr:to>
    <xdr:pic>
      <xdr:nvPicPr>
        <xdr:cNvPr id="10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12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114300</xdr:colOff>
      <xdr:row>2</xdr:row>
      <xdr:rowOff>19050</xdr:rowOff>
    </xdr:to>
    <xdr:pic>
      <xdr:nvPicPr>
        <xdr:cNvPr id="13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14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5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16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7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18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2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2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3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4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5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6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7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8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9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10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2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3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4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2</xdr:row>
      <xdr:rowOff>19050</xdr:rowOff>
    </xdr:to>
    <xdr:pic>
      <xdr:nvPicPr>
        <xdr:cNvPr id="5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2</xdr:row>
      <xdr:rowOff>19050</xdr:rowOff>
    </xdr:to>
    <xdr:pic>
      <xdr:nvPicPr>
        <xdr:cNvPr id="6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7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8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114300</xdr:colOff>
      <xdr:row>2</xdr:row>
      <xdr:rowOff>19050</xdr:rowOff>
    </xdr:to>
    <xdr:pic>
      <xdr:nvPicPr>
        <xdr:cNvPr id="9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10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12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3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14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171450</xdr:colOff>
      <xdr:row>2</xdr:row>
      <xdr:rowOff>19050</xdr:rowOff>
    </xdr:to>
    <xdr:pic>
      <xdr:nvPicPr>
        <xdr:cNvPr id="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2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3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114300</xdr:colOff>
      <xdr:row>2</xdr:row>
      <xdr:rowOff>19050</xdr:rowOff>
    </xdr:to>
    <xdr:pic>
      <xdr:nvPicPr>
        <xdr:cNvPr id="4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5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6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7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2</xdr:row>
      <xdr:rowOff>19050</xdr:rowOff>
    </xdr:to>
    <xdr:pic>
      <xdr:nvPicPr>
        <xdr:cNvPr id="8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2</xdr:row>
      <xdr:rowOff>19050</xdr:rowOff>
    </xdr:to>
    <xdr:pic>
      <xdr:nvPicPr>
        <xdr:cNvPr id="9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0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1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114300</xdr:colOff>
      <xdr:row>2</xdr:row>
      <xdr:rowOff>19050</xdr:rowOff>
    </xdr:to>
    <xdr:pic>
      <xdr:nvPicPr>
        <xdr:cNvPr id="12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13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4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15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16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17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38100</xdr:rowOff>
    </xdr:from>
    <xdr:to>
      <xdr:col>1</xdr:col>
      <xdr:colOff>457200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8096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38100</xdr:rowOff>
    </xdr:from>
    <xdr:to>
      <xdr:col>1</xdr:col>
      <xdr:colOff>457200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171450</xdr:colOff>
      <xdr:row>2</xdr:row>
      <xdr:rowOff>19050</xdr:rowOff>
    </xdr:to>
    <xdr:pic>
      <xdr:nvPicPr>
        <xdr:cNvPr id="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2</xdr:row>
      <xdr:rowOff>19050</xdr:rowOff>
    </xdr:to>
    <xdr:pic>
      <xdr:nvPicPr>
        <xdr:cNvPr id="2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3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4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114300</xdr:colOff>
      <xdr:row>2</xdr:row>
      <xdr:rowOff>19050</xdr:rowOff>
    </xdr:to>
    <xdr:pic>
      <xdr:nvPicPr>
        <xdr:cNvPr id="5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6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7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8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9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19050</xdr:rowOff>
    </xdr:to>
    <xdr:pic>
      <xdr:nvPicPr>
        <xdr:cNvPr id="10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38100</xdr:rowOff>
    </xdr:from>
    <xdr:to>
      <xdr:col>1</xdr:col>
      <xdr:colOff>352425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8096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s_PP-60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nals_PP-60_new%20-%20kop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s"/>
      <sheetName val="Protokols"/>
      <sheetName val="forSCORE"/>
      <sheetName val="lasimani"/>
      <sheetName val="Compatibility Report"/>
    </sheetNames>
    <sheetDataSet>
      <sheetData sheetId="0">
        <row r="1">
          <cell r="G1" t="str">
            <v>Latvijas junioru čempionāts 2018. gadā</v>
          </cell>
        </row>
        <row r="2">
          <cell r="G2" t="str">
            <v>Tukumā</v>
          </cell>
        </row>
        <row r="4">
          <cell r="G4" t="str">
            <v>       FINĀLS PP-60 juniorēm</v>
          </cell>
        </row>
        <row r="8">
          <cell r="G8" t="str">
            <v>Natalija Poltoraka</v>
          </cell>
          <cell r="H8">
            <v>8.8</v>
          </cell>
          <cell r="I8">
            <v>7.3</v>
          </cell>
          <cell r="J8">
            <v>9.6</v>
          </cell>
          <cell r="K8">
            <v>9.4</v>
          </cell>
          <cell r="L8">
            <v>9.8</v>
          </cell>
          <cell r="N8">
            <v>10</v>
          </cell>
          <cell r="O8">
            <v>8.2</v>
          </cell>
          <cell r="P8">
            <v>10.5</v>
          </cell>
          <cell r="Q8">
            <v>7.6</v>
          </cell>
          <cell r="R8">
            <v>7.8</v>
          </cell>
          <cell r="T8">
            <v>8.7</v>
          </cell>
          <cell r="U8">
            <v>9.1</v>
          </cell>
          <cell r="W8">
            <v>9.2</v>
          </cell>
          <cell r="X8">
            <v>8</v>
          </cell>
        </row>
        <row r="10">
          <cell r="G10" t="str">
            <v>Aleksandra Vasiļjeva</v>
          </cell>
          <cell r="H10">
            <v>10.8</v>
          </cell>
          <cell r="I10">
            <v>10.3</v>
          </cell>
          <cell r="J10">
            <v>9.5</v>
          </cell>
          <cell r="K10">
            <v>9.6</v>
          </cell>
          <cell r="L10">
            <v>10.6</v>
          </cell>
          <cell r="N10">
            <v>9.4</v>
          </cell>
          <cell r="O10">
            <v>9.3</v>
          </cell>
          <cell r="P10">
            <v>8.8</v>
          </cell>
          <cell r="Q10">
            <v>9.8</v>
          </cell>
          <cell r="R10">
            <v>10.6</v>
          </cell>
          <cell r="T10">
            <v>9.8</v>
          </cell>
          <cell r="U10">
            <v>9.4</v>
          </cell>
          <cell r="W10">
            <v>9.2</v>
          </cell>
          <cell r="X10">
            <v>10.4</v>
          </cell>
          <cell r="Z10">
            <v>9.4</v>
          </cell>
          <cell r="AA10">
            <v>9.9</v>
          </cell>
          <cell r="AC10">
            <v>8.4</v>
          </cell>
          <cell r="AD10">
            <v>9.6</v>
          </cell>
          <cell r="AF10">
            <v>9.6</v>
          </cell>
          <cell r="AG10">
            <v>5.7</v>
          </cell>
          <cell r="AI10">
            <v>10.4</v>
          </cell>
          <cell r="AJ10">
            <v>10</v>
          </cell>
          <cell r="AL10">
            <v>10.8</v>
          </cell>
          <cell r="AM10">
            <v>8.6</v>
          </cell>
        </row>
        <row r="12">
          <cell r="G12" t="str">
            <v>Rūta Leila Spriņģe</v>
          </cell>
          <cell r="H12">
            <v>9.8</v>
          </cell>
          <cell r="I12">
            <v>9.6</v>
          </cell>
          <cell r="J12">
            <v>8.6</v>
          </cell>
          <cell r="K12">
            <v>8.6</v>
          </cell>
          <cell r="L12">
            <v>10.4</v>
          </cell>
          <cell r="N12">
            <v>9.2</v>
          </cell>
          <cell r="O12">
            <v>8.8</v>
          </cell>
          <cell r="P12">
            <v>10.3</v>
          </cell>
          <cell r="Q12">
            <v>6.8</v>
          </cell>
          <cell r="R12">
            <v>8.1</v>
          </cell>
          <cell r="T12">
            <v>10.4</v>
          </cell>
          <cell r="U12">
            <v>9.3</v>
          </cell>
          <cell r="W12">
            <v>9</v>
          </cell>
          <cell r="X12">
            <v>10.1</v>
          </cell>
          <cell r="Z12">
            <v>9.6</v>
          </cell>
          <cell r="AA12">
            <v>8.3</v>
          </cell>
          <cell r="AC12">
            <v>10.1</v>
          </cell>
          <cell r="AD12">
            <v>8.8</v>
          </cell>
          <cell r="AF12">
            <v>9.6</v>
          </cell>
          <cell r="AG12">
            <v>8.3</v>
          </cell>
          <cell r="AI12">
            <v>9.3</v>
          </cell>
          <cell r="AJ12">
            <v>8.8</v>
          </cell>
        </row>
        <row r="14">
          <cell r="G14" t="str">
            <v>Sabīne Koluža</v>
          </cell>
          <cell r="H14">
            <v>8.9</v>
          </cell>
          <cell r="I14">
            <v>9.2</v>
          </cell>
          <cell r="J14">
            <v>8.8</v>
          </cell>
          <cell r="K14">
            <v>8.1</v>
          </cell>
          <cell r="L14">
            <v>10.2</v>
          </cell>
          <cell r="N14">
            <v>7.8</v>
          </cell>
          <cell r="O14">
            <v>10.2</v>
          </cell>
          <cell r="P14">
            <v>9.1</v>
          </cell>
          <cell r="Q14">
            <v>7.5</v>
          </cell>
          <cell r="R14">
            <v>7.1</v>
          </cell>
          <cell r="T14">
            <v>7.8</v>
          </cell>
          <cell r="U14">
            <v>8.9</v>
          </cell>
        </row>
        <row r="16">
          <cell r="G16" t="str">
            <v>Anna Šukste</v>
          </cell>
          <cell r="H16">
            <v>8.8</v>
          </cell>
          <cell r="I16">
            <v>8.1</v>
          </cell>
          <cell r="J16">
            <v>8.6</v>
          </cell>
          <cell r="K16">
            <v>9.9</v>
          </cell>
          <cell r="L16">
            <v>10.8</v>
          </cell>
          <cell r="N16">
            <v>8.3</v>
          </cell>
          <cell r="O16">
            <v>8.9</v>
          </cell>
          <cell r="P16">
            <v>10.7</v>
          </cell>
          <cell r="Q16">
            <v>8.9</v>
          </cell>
          <cell r="R16">
            <v>7.1</v>
          </cell>
          <cell r="T16">
            <v>8.9</v>
          </cell>
          <cell r="U16">
            <v>9</v>
          </cell>
          <cell r="W16">
            <v>8.8</v>
          </cell>
          <cell r="X16">
            <v>10</v>
          </cell>
          <cell r="Z16">
            <v>10.5</v>
          </cell>
          <cell r="AA16">
            <v>8.8</v>
          </cell>
          <cell r="AC16">
            <v>7.6</v>
          </cell>
          <cell r="AD16">
            <v>8.1</v>
          </cell>
        </row>
        <row r="18">
          <cell r="G18" t="str">
            <v>Laura Vdobčenko</v>
          </cell>
          <cell r="H18">
            <v>9.8</v>
          </cell>
          <cell r="I18">
            <v>8.3</v>
          </cell>
          <cell r="J18">
            <v>9.6</v>
          </cell>
          <cell r="K18">
            <v>9.6</v>
          </cell>
          <cell r="L18">
            <v>8.4</v>
          </cell>
          <cell r="N18">
            <v>8.5</v>
          </cell>
          <cell r="O18">
            <v>9.3</v>
          </cell>
          <cell r="P18">
            <v>10.4</v>
          </cell>
          <cell r="Q18">
            <v>9.3</v>
          </cell>
          <cell r="R18">
            <v>8.2</v>
          </cell>
          <cell r="T18">
            <v>9.4</v>
          </cell>
          <cell r="U18">
            <v>10.6</v>
          </cell>
          <cell r="W18">
            <v>7.2</v>
          </cell>
          <cell r="X18">
            <v>9.4</v>
          </cell>
          <cell r="Z18">
            <v>8.6</v>
          </cell>
          <cell r="AA18">
            <v>9.8</v>
          </cell>
          <cell r="AC18">
            <v>10.3</v>
          </cell>
          <cell r="AD18">
            <v>9.2</v>
          </cell>
          <cell r="AF18">
            <v>9</v>
          </cell>
          <cell r="AG18">
            <v>10.1</v>
          </cell>
          <cell r="AI18">
            <v>9.1</v>
          </cell>
          <cell r="AJ18">
            <v>10.2</v>
          </cell>
          <cell r="AL18">
            <v>10.1</v>
          </cell>
          <cell r="AM18">
            <v>9.8</v>
          </cell>
        </row>
        <row r="20">
          <cell r="G20" t="str">
            <v>Ingrīda Mendriķe</v>
          </cell>
          <cell r="H20">
            <v>9.1</v>
          </cell>
          <cell r="I20">
            <v>9.3</v>
          </cell>
          <cell r="J20">
            <v>10.2</v>
          </cell>
          <cell r="K20">
            <v>8.2</v>
          </cell>
          <cell r="L20">
            <v>10</v>
          </cell>
          <cell r="N20">
            <v>8.8</v>
          </cell>
          <cell r="O20">
            <v>7.5</v>
          </cell>
          <cell r="P20">
            <v>10.5</v>
          </cell>
          <cell r="Q20">
            <v>9.5</v>
          </cell>
          <cell r="R20">
            <v>8.9</v>
          </cell>
          <cell r="T20">
            <v>9.6</v>
          </cell>
          <cell r="U20">
            <v>7.8</v>
          </cell>
          <cell r="W20">
            <v>10.5</v>
          </cell>
          <cell r="X20">
            <v>8.7</v>
          </cell>
          <cell r="Z20">
            <v>8.7</v>
          </cell>
          <cell r="AA20">
            <v>8.7</v>
          </cell>
        </row>
        <row r="22">
          <cell r="G22" t="str">
            <v>Elīna Priede</v>
          </cell>
          <cell r="H22">
            <v>10.4</v>
          </cell>
          <cell r="I22">
            <v>8.3</v>
          </cell>
          <cell r="J22">
            <v>9.2</v>
          </cell>
          <cell r="K22">
            <v>9.9</v>
          </cell>
          <cell r="L22">
            <v>9.7</v>
          </cell>
          <cell r="N22">
            <v>10</v>
          </cell>
          <cell r="O22">
            <v>8.6</v>
          </cell>
          <cell r="P22">
            <v>8.6</v>
          </cell>
          <cell r="Q22">
            <v>10.6</v>
          </cell>
          <cell r="R22">
            <v>10.6</v>
          </cell>
          <cell r="T22">
            <v>7.8</v>
          </cell>
          <cell r="U22">
            <v>8</v>
          </cell>
          <cell r="W22">
            <v>9.5</v>
          </cell>
          <cell r="X22">
            <v>5.5</v>
          </cell>
          <cell r="Z22">
            <v>10.4</v>
          </cell>
          <cell r="AA22">
            <v>10</v>
          </cell>
          <cell r="AC22">
            <v>9.2</v>
          </cell>
          <cell r="AD22">
            <v>9.4</v>
          </cell>
          <cell r="AF22">
            <v>7.8</v>
          </cell>
          <cell r="AG22">
            <v>9.3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s"/>
      <sheetName val="Protokols"/>
      <sheetName val="forSCORE"/>
      <sheetName val="lasimani"/>
      <sheetName val="Compatibility Report"/>
    </sheetNames>
    <sheetDataSet>
      <sheetData sheetId="0">
        <row r="1">
          <cell r="G1" t="str">
            <v>Latvijas junioru čempionāts 2018. gadā</v>
          </cell>
        </row>
        <row r="2">
          <cell r="G2" t="str">
            <v>Tukumā</v>
          </cell>
        </row>
        <row r="4">
          <cell r="G4" t="str">
            <v>       FINĀLS PP-60 juniorēm</v>
          </cell>
        </row>
        <row r="8">
          <cell r="G8" t="str">
            <v>Ernests Erbs</v>
          </cell>
          <cell r="H8">
            <v>10.5</v>
          </cell>
          <cell r="I8">
            <v>10.6</v>
          </cell>
          <cell r="J8">
            <v>10.8</v>
          </cell>
          <cell r="K8">
            <v>10.5</v>
          </cell>
          <cell r="L8">
            <v>9.5</v>
          </cell>
          <cell r="N8">
            <v>8.3</v>
          </cell>
          <cell r="O8">
            <v>10.7</v>
          </cell>
          <cell r="P8">
            <v>10.1</v>
          </cell>
          <cell r="Q8">
            <v>9.7</v>
          </cell>
          <cell r="R8">
            <v>9.8</v>
          </cell>
          <cell r="T8">
            <v>7.5</v>
          </cell>
          <cell r="U8">
            <v>9</v>
          </cell>
          <cell r="W8">
            <v>9.2</v>
          </cell>
          <cell r="X8">
            <v>10.3</v>
          </cell>
          <cell r="Z8">
            <v>8.8</v>
          </cell>
          <cell r="AA8">
            <v>8.8</v>
          </cell>
          <cell r="AC8">
            <v>9.4</v>
          </cell>
          <cell r="AD8">
            <v>9.4</v>
          </cell>
          <cell r="AF8">
            <v>10</v>
          </cell>
          <cell r="AG8">
            <v>9.2</v>
          </cell>
          <cell r="AI8">
            <v>9.1</v>
          </cell>
          <cell r="AJ8">
            <v>10.4</v>
          </cell>
        </row>
        <row r="10">
          <cell r="G10" t="str">
            <v>Rihards Zorge</v>
          </cell>
          <cell r="H10">
            <v>9.8</v>
          </cell>
          <cell r="I10">
            <v>8.4</v>
          </cell>
          <cell r="J10">
            <v>9.7</v>
          </cell>
          <cell r="K10">
            <v>10.3</v>
          </cell>
          <cell r="L10">
            <v>9.8</v>
          </cell>
          <cell r="N10">
            <v>9.7</v>
          </cell>
          <cell r="O10">
            <v>9.8</v>
          </cell>
          <cell r="P10">
            <v>10.4</v>
          </cell>
          <cell r="Q10">
            <v>10.2</v>
          </cell>
          <cell r="R10">
            <v>10.5</v>
          </cell>
          <cell r="T10">
            <v>9.4</v>
          </cell>
          <cell r="U10">
            <v>10.4</v>
          </cell>
          <cell r="W10">
            <v>9</v>
          </cell>
          <cell r="X10">
            <v>10.8</v>
          </cell>
          <cell r="Z10">
            <v>10.4</v>
          </cell>
          <cell r="AA10">
            <v>9.5</v>
          </cell>
          <cell r="AC10">
            <v>9.7</v>
          </cell>
          <cell r="AD10">
            <v>9.7</v>
          </cell>
          <cell r="AF10">
            <v>10.1</v>
          </cell>
          <cell r="AG10">
            <v>10.7</v>
          </cell>
          <cell r="AI10">
            <v>9.7</v>
          </cell>
          <cell r="AJ10">
            <v>9.2</v>
          </cell>
          <cell r="AL10">
            <v>9.7</v>
          </cell>
          <cell r="AM10">
            <v>6.1</v>
          </cell>
        </row>
        <row r="12">
          <cell r="G12" t="str">
            <v>Danila Jesarevs</v>
          </cell>
          <cell r="H12">
            <v>8.8</v>
          </cell>
          <cell r="I12">
            <v>8.3</v>
          </cell>
          <cell r="J12">
            <v>8</v>
          </cell>
          <cell r="K12">
            <v>10.3</v>
          </cell>
          <cell r="L12">
            <v>8.5</v>
          </cell>
          <cell r="N12">
            <v>9.5</v>
          </cell>
          <cell r="O12">
            <v>8.9</v>
          </cell>
          <cell r="P12">
            <v>9.3</v>
          </cell>
          <cell r="Q12">
            <v>9.7</v>
          </cell>
          <cell r="R12">
            <v>9.4</v>
          </cell>
          <cell r="T12">
            <v>9</v>
          </cell>
          <cell r="U12">
            <v>10.4</v>
          </cell>
          <cell r="W12">
            <v>10.4</v>
          </cell>
          <cell r="X12">
            <v>8.6</v>
          </cell>
          <cell r="Z12">
            <v>9.5</v>
          </cell>
          <cell r="AA12">
            <v>10.3</v>
          </cell>
          <cell r="AC12">
            <v>9.5</v>
          </cell>
          <cell r="AD12">
            <v>10.6</v>
          </cell>
          <cell r="AF12">
            <v>8.4</v>
          </cell>
          <cell r="AG12">
            <v>10</v>
          </cell>
        </row>
        <row r="14">
          <cell r="G14" t="str">
            <v>Nauris Dombrovskis</v>
          </cell>
        </row>
        <row r="16">
          <cell r="G16" t="str">
            <v>Roberts Kleins</v>
          </cell>
          <cell r="H16">
            <v>8.3</v>
          </cell>
          <cell r="N16">
            <v>9</v>
          </cell>
          <cell r="O16">
            <v>5.2</v>
          </cell>
          <cell r="P16">
            <v>9.9</v>
          </cell>
          <cell r="Q16">
            <v>10.7</v>
          </cell>
          <cell r="R16">
            <v>10.2</v>
          </cell>
          <cell r="T16">
            <v>9.6</v>
          </cell>
          <cell r="U16">
            <v>9.4</v>
          </cell>
          <cell r="W16">
            <v>7.4</v>
          </cell>
          <cell r="X16">
            <v>10.3</v>
          </cell>
        </row>
        <row r="18">
          <cell r="G18" t="str">
            <v>Pjotrs Čornijs</v>
          </cell>
          <cell r="H18">
            <v>9.5</v>
          </cell>
          <cell r="I18">
            <v>8.4</v>
          </cell>
          <cell r="J18">
            <v>8.5</v>
          </cell>
          <cell r="K18">
            <v>10.2</v>
          </cell>
          <cell r="L18">
            <v>9.4</v>
          </cell>
          <cell r="N18">
            <v>8.3</v>
          </cell>
          <cell r="O18">
            <v>10.4</v>
          </cell>
          <cell r="P18">
            <v>8.3</v>
          </cell>
          <cell r="Q18">
            <v>8.5</v>
          </cell>
          <cell r="R18">
            <v>8.2</v>
          </cell>
          <cell r="T18">
            <v>10.1</v>
          </cell>
          <cell r="U18">
            <v>10.2</v>
          </cell>
          <cell r="W18">
            <v>10.7</v>
          </cell>
          <cell r="X18">
            <v>8.9</v>
          </cell>
          <cell r="Z18">
            <v>8.5</v>
          </cell>
          <cell r="AA18">
            <v>8.1</v>
          </cell>
        </row>
        <row r="20">
          <cell r="G20" t="str">
            <v>Mārcis Gulbis</v>
          </cell>
          <cell r="H20">
            <v>10.8</v>
          </cell>
          <cell r="I20">
            <v>10.2</v>
          </cell>
          <cell r="J20">
            <v>9.2</v>
          </cell>
          <cell r="K20">
            <v>9.9</v>
          </cell>
          <cell r="L20">
            <v>9.8</v>
          </cell>
          <cell r="N20">
            <v>9.3</v>
          </cell>
          <cell r="O20">
            <v>10.1</v>
          </cell>
          <cell r="P20">
            <v>8</v>
          </cell>
          <cell r="Q20">
            <v>10.4</v>
          </cell>
          <cell r="R20">
            <v>10.4</v>
          </cell>
          <cell r="T20">
            <v>9.2</v>
          </cell>
          <cell r="U20">
            <v>9.6</v>
          </cell>
          <cell r="W20">
            <v>10.1</v>
          </cell>
          <cell r="X20">
            <v>8.6</v>
          </cell>
          <cell r="Z20">
            <v>9.7</v>
          </cell>
          <cell r="AA20">
            <v>9.8</v>
          </cell>
          <cell r="AC20">
            <v>9.3</v>
          </cell>
          <cell r="AD20">
            <v>10.5</v>
          </cell>
          <cell r="AF20">
            <v>7.9</v>
          </cell>
          <cell r="AG20">
            <v>10.1</v>
          </cell>
          <cell r="AI20">
            <v>9.2</v>
          </cell>
          <cell r="AJ20">
            <v>9.9</v>
          </cell>
          <cell r="AL20">
            <v>9.5</v>
          </cell>
          <cell r="AM20">
            <v>9.8</v>
          </cell>
        </row>
        <row r="22">
          <cell r="G22" t="str">
            <v>Krišjānis Baraks</v>
          </cell>
          <cell r="H22">
            <v>8.9</v>
          </cell>
          <cell r="I22">
            <v>10.9</v>
          </cell>
          <cell r="J22">
            <v>8.6</v>
          </cell>
          <cell r="K22">
            <v>8</v>
          </cell>
          <cell r="L22">
            <v>10.3</v>
          </cell>
          <cell r="N22">
            <v>10.2</v>
          </cell>
          <cell r="O22">
            <v>8.4</v>
          </cell>
          <cell r="P22">
            <v>9.1</v>
          </cell>
          <cell r="Q22">
            <v>9.1</v>
          </cell>
          <cell r="R22">
            <v>9.3</v>
          </cell>
          <cell r="T22">
            <v>9.5</v>
          </cell>
          <cell r="U22">
            <v>9.2</v>
          </cell>
          <cell r="W22">
            <v>10.2</v>
          </cell>
          <cell r="X22">
            <v>9.3</v>
          </cell>
          <cell r="Z22">
            <v>9</v>
          </cell>
          <cell r="AA22">
            <v>9.8</v>
          </cell>
          <cell r="AC22">
            <v>10.2</v>
          </cell>
          <cell r="AD22">
            <v>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G21" sqref="G21"/>
    </sheetView>
  </sheetViews>
  <sheetFormatPr defaultColWidth="9.00390625" defaultRowHeight="15"/>
  <cols>
    <col min="1" max="1" width="5.140625" style="0" customWidth="1"/>
    <col min="2" max="2" width="36.421875" style="0" customWidth="1"/>
    <col min="3" max="10" width="11.57421875" style="0" customWidth="1"/>
    <col min="11" max="11" width="12.57421875" style="0" customWidth="1"/>
    <col min="12" max="12" width="8.7109375" style="0" customWidth="1"/>
  </cols>
  <sheetData>
    <row r="2" spans="2:9" ht="20.25">
      <c r="B2" s="171" t="s">
        <v>156</v>
      </c>
      <c r="D2" s="100"/>
      <c r="E2" s="6"/>
      <c r="F2" s="101"/>
      <c r="G2" s="1"/>
      <c r="H2" s="1"/>
      <c r="I2" s="1"/>
    </row>
    <row r="3" spans="2:9" ht="18.75">
      <c r="B3" s="18" t="s">
        <v>279</v>
      </c>
      <c r="D3" s="21"/>
      <c r="E3" s="18"/>
      <c r="F3" s="101"/>
      <c r="G3" s="1"/>
      <c r="H3" s="1"/>
      <c r="I3" s="1"/>
    </row>
    <row r="4" spans="2:9" ht="4.5" customHeight="1">
      <c r="B4" s="102"/>
      <c r="F4" s="1"/>
      <c r="G4" s="1"/>
      <c r="H4" s="1"/>
      <c r="I4" s="1"/>
    </row>
    <row r="5" ht="20.25">
      <c r="B5" s="103" t="s">
        <v>67</v>
      </c>
    </row>
    <row r="6" spans="2:13" s="9" customFormat="1" ht="9.75" customHeight="1" thickBot="1">
      <c r="B6" s="104"/>
      <c r="M6" s="105"/>
    </row>
    <row r="7" spans="2:12" s="9" customFormat="1" ht="34.5" customHeight="1">
      <c r="B7" s="106" t="s">
        <v>68</v>
      </c>
      <c r="C7" s="107" t="s">
        <v>269</v>
      </c>
      <c r="D7" s="108" t="s">
        <v>69</v>
      </c>
      <c r="E7" s="107" t="s">
        <v>270</v>
      </c>
      <c r="F7" s="108" t="s">
        <v>70</v>
      </c>
      <c r="G7" s="107" t="s">
        <v>71</v>
      </c>
      <c r="H7" s="108" t="s">
        <v>72</v>
      </c>
      <c r="I7" s="107" t="s">
        <v>73</v>
      </c>
      <c r="J7" s="108" t="s">
        <v>74</v>
      </c>
      <c r="K7" s="109" t="s">
        <v>75</v>
      </c>
      <c r="L7" s="110" t="s">
        <v>76</v>
      </c>
    </row>
    <row r="8" spans="2:12" s="111" customFormat="1" ht="27" customHeight="1">
      <c r="B8" s="112" t="s">
        <v>82</v>
      </c>
      <c r="C8" s="113">
        <v>21</v>
      </c>
      <c r="D8" s="113">
        <v>20</v>
      </c>
      <c r="E8" s="113">
        <v>18</v>
      </c>
      <c r="F8" s="113">
        <v>39</v>
      </c>
      <c r="G8" s="113">
        <v>36.9</v>
      </c>
      <c r="H8" s="113">
        <v>38.5</v>
      </c>
      <c r="I8" s="113">
        <v>24</v>
      </c>
      <c r="J8" s="113">
        <v>18.6</v>
      </c>
      <c r="K8" s="114">
        <f aca="true" t="shared" si="0" ref="K8:K21">SUM(C8:J8)</f>
        <v>216</v>
      </c>
      <c r="L8" s="115">
        <v>1</v>
      </c>
    </row>
    <row r="9" spans="2:12" s="111" customFormat="1" ht="27" customHeight="1">
      <c r="B9" s="112" t="s">
        <v>272</v>
      </c>
      <c r="C9" s="113">
        <v>33.8</v>
      </c>
      <c r="D9" s="113">
        <v>32</v>
      </c>
      <c r="E9" s="113"/>
      <c r="F9" s="133"/>
      <c r="G9" s="113"/>
      <c r="H9" s="113"/>
      <c r="I9" s="113">
        <v>40.1</v>
      </c>
      <c r="J9" s="113">
        <v>22.6</v>
      </c>
      <c r="K9" s="114">
        <f t="shared" si="0"/>
        <v>128.5</v>
      </c>
      <c r="L9" s="115">
        <v>2</v>
      </c>
    </row>
    <row r="10" spans="2:12" s="111" customFormat="1" ht="27" customHeight="1">
      <c r="B10" s="112" t="s">
        <v>80</v>
      </c>
      <c r="C10" s="113">
        <v>10.1</v>
      </c>
      <c r="D10" s="113">
        <v>45</v>
      </c>
      <c r="E10" s="113"/>
      <c r="F10" s="113"/>
      <c r="G10" s="113"/>
      <c r="H10" s="113"/>
      <c r="I10" s="113">
        <v>11.9</v>
      </c>
      <c r="J10" s="113">
        <v>27.8</v>
      </c>
      <c r="K10" s="114">
        <f t="shared" si="0"/>
        <v>94.8</v>
      </c>
      <c r="L10" s="115">
        <v>3</v>
      </c>
    </row>
    <row r="11" spans="2:12" s="111" customFormat="1" ht="27" customHeight="1">
      <c r="B11" s="112" t="s">
        <v>47</v>
      </c>
      <c r="C11" s="113">
        <v>19.3</v>
      </c>
      <c r="D11" s="113">
        <v>17</v>
      </c>
      <c r="E11" s="113">
        <v>9</v>
      </c>
      <c r="F11" s="113">
        <v>47</v>
      </c>
      <c r="G11" s="113"/>
      <c r="H11" s="113"/>
      <c r="I11" s="113"/>
      <c r="J11" s="113"/>
      <c r="K11" s="114">
        <f t="shared" si="0"/>
        <v>92.3</v>
      </c>
      <c r="L11" s="115">
        <v>4</v>
      </c>
    </row>
    <row r="12" spans="2:12" s="111" customFormat="1" ht="27" customHeight="1">
      <c r="B12" s="283" t="s">
        <v>153</v>
      </c>
      <c r="C12" s="113"/>
      <c r="D12" s="113"/>
      <c r="E12" s="113">
        <v>36</v>
      </c>
      <c r="F12" s="113">
        <v>39</v>
      </c>
      <c r="G12" s="113"/>
      <c r="H12" s="113"/>
      <c r="I12" s="113"/>
      <c r="J12" s="113"/>
      <c r="K12" s="114">
        <f t="shared" si="0"/>
        <v>75</v>
      </c>
      <c r="L12" s="115">
        <v>5</v>
      </c>
    </row>
    <row r="13" spans="2:12" s="111" customFormat="1" ht="27" customHeight="1">
      <c r="B13" s="112" t="s">
        <v>273</v>
      </c>
      <c r="C13" s="113">
        <v>29.1</v>
      </c>
      <c r="D13" s="113">
        <v>22</v>
      </c>
      <c r="E13" s="113"/>
      <c r="F13" s="133"/>
      <c r="G13" s="113"/>
      <c r="H13" s="113"/>
      <c r="I13" s="113">
        <v>8.3</v>
      </c>
      <c r="J13" s="113">
        <v>9.2</v>
      </c>
      <c r="K13" s="114">
        <f t="shared" si="0"/>
        <v>68.60000000000001</v>
      </c>
      <c r="L13" s="115">
        <v>6</v>
      </c>
    </row>
    <row r="14" spans="2:12" s="111" customFormat="1" ht="27" customHeight="1">
      <c r="B14" s="112" t="s">
        <v>14</v>
      </c>
      <c r="C14" s="113"/>
      <c r="D14" s="113">
        <v>35</v>
      </c>
      <c r="E14" s="113">
        <v>8</v>
      </c>
      <c r="F14" s="113"/>
      <c r="G14" s="113"/>
      <c r="H14" s="113"/>
      <c r="I14" s="113"/>
      <c r="J14" s="113">
        <v>19.8</v>
      </c>
      <c r="K14" s="114">
        <f t="shared" si="0"/>
        <v>62.8</v>
      </c>
      <c r="L14" s="115">
        <v>7</v>
      </c>
    </row>
    <row r="15" spans="2:12" s="111" customFormat="1" ht="27" customHeight="1">
      <c r="B15" s="112" t="s">
        <v>83</v>
      </c>
      <c r="C15" s="113"/>
      <c r="D15" s="113">
        <v>15</v>
      </c>
      <c r="E15" s="113">
        <v>11</v>
      </c>
      <c r="F15" s="113">
        <v>13</v>
      </c>
      <c r="G15" s="113"/>
      <c r="H15" s="113"/>
      <c r="I15" s="113"/>
      <c r="J15" s="113">
        <v>17.2</v>
      </c>
      <c r="K15" s="114">
        <f t="shared" si="0"/>
        <v>56.2</v>
      </c>
      <c r="L15" s="115">
        <v>8</v>
      </c>
    </row>
    <row r="16" spans="2:12" s="111" customFormat="1" ht="27" customHeight="1">
      <c r="B16" s="112" t="s">
        <v>48</v>
      </c>
      <c r="C16" s="113">
        <v>13.2</v>
      </c>
      <c r="D16" s="113"/>
      <c r="E16" s="113">
        <v>29</v>
      </c>
      <c r="F16" s="113"/>
      <c r="G16" s="113"/>
      <c r="H16" s="113"/>
      <c r="I16" s="113"/>
      <c r="J16" s="113"/>
      <c r="K16" s="114">
        <f t="shared" si="0"/>
        <v>42.2</v>
      </c>
      <c r="L16" s="115">
        <v>9</v>
      </c>
    </row>
    <row r="17" spans="2:12" s="111" customFormat="1" ht="27" customHeight="1">
      <c r="B17" s="112" t="s">
        <v>154</v>
      </c>
      <c r="C17" s="113"/>
      <c r="D17" s="113"/>
      <c r="E17" s="113">
        <v>16</v>
      </c>
      <c r="F17" s="113">
        <v>20</v>
      </c>
      <c r="G17" s="113"/>
      <c r="H17" s="113"/>
      <c r="I17" s="113"/>
      <c r="J17" s="113"/>
      <c r="K17" s="114">
        <f t="shared" si="0"/>
        <v>36</v>
      </c>
      <c r="L17" s="115">
        <v>10</v>
      </c>
    </row>
    <row r="18" spans="2:12" s="111" customFormat="1" ht="27" customHeight="1">
      <c r="B18" s="282" t="s">
        <v>92</v>
      </c>
      <c r="C18" s="113"/>
      <c r="D18" s="113"/>
      <c r="E18" s="113">
        <v>13</v>
      </c>
      <c r="F18" s="113">
        <v>16</v>
      </c>
      <c r="G18" s="113"/>
      <c r="H18" s="113"/>
      <c r="I18" s="113"/>
      <c r="J18" s="113"/>
      <c r="K18" s="114">
        <f t="shared" si="0"/>
        <v>29</v>
      </c>
      <c r="L18" s="115">
        <v>11</v>
      </c>
    </row>
    <row r="19" spans="2:12" s="111" customFormat="1" ht="27" customHeight="1">
      <c r="B19" s="112" t="s">
        <v>0</v>
      </c>
      <c r="C19" s="113"/>
      <c r="D19" s="113"/>
      <c r="E19" s="113">
        <v>21</v>
      </c>
      <c r="F19" s="113"/>
      <c r="G19" s="113"/>
      <c r="H19" s="113"/>
      <c r="I19" s="113"/>
      <c r="J19" s="113"/>
      <c r="K19" s="114">
        <f t="shared" si="0"/>
        <v>21</v>
      </c>
      <c r="L19" s="115">
        <v>12</v>
      </c>
    </row>
    <row r="20" spans="2:12" s="111" customFormat="1" ht="27" customHeight="1">
      <c r="B20" s="112" t="s">
        <v>150</v>
      </c>
      <c r="C20" s="113"/>
      <c r="D20" s="113"/>
      <c r="E20" s="113">
        <v>17</v>
      </c>
      <c r="F20" s="113"/>
      <c r="G20" s="113"/>
      <c r="H20" s="113"/>
      <c r="I20" s="113"/>
      <c r="J20" s="113"/>
      <c r="K20" s="114">
        <f t="shared" si="0"/>
        <v>17</v>
      </c>
      <c r="L20" s="115">
        <v>13</v>
      </c>
    </row>
    <row r="21" spans="2:12" s="111" customFormat="1" ht="27" customHeight="1">
      <c r="B21" s="112" t="s">
        <v>271</v>
      </c>
      <c r="C21" s="113"/>
      <c r="D21" s="113"/>
      <c r="E21" s="113"/>
      <c r="F21" s="133"/>
      <c r="G21" s="113"/>
      <c r="H21" s="113"/>
      <c r="I21" s="113"/>
      <c r="J21" s="113"/>
      <c r="K21" s="114">
        <f t="shared" si="0"/>
        <v>0</v>
      </c>
      <c r="L21" s="115">
        <v>14</v>
      </c>
    </row>
    <row r="22" spans="2:14" ht="23.25">
      <c r="B22" s="116"/>
      <c r="C22" s="163"/>
      <c r="D22" s="163"/>
      <c r="E22" s="163"/>
      <c r="F22" s="163"/>
      <c r="G22" s="163"/>
      <c r="H22" s="163"/>
      <c r="I22" s="163"/>
      <c r="J22" s="163"/>
      <c r="K22" s="9"/>
      <c r="L22" s="9"/>
      <c r="M22" s="9"/>
      <c r="N22" s="9"/>
    </row>
    <row r="23" spans="1:16" ht="15.75">
      <c r="A23" s="117"/>
      <c r="B23" s="33" t="s">
        <v>36</v>
      </c>
      <c r="C23" s="34"/>
      <c r="D23" s="35"/>
      <c r="E23" s="36"/>
      <c r="F23" s="37"/>
      <c r="G23" s="36"/>
      <c r="H23" s="38"/>
      <c r="I23" s="37" t="s">
        <v>37</v>
      </c>
      <c r="J23" s="118"/>
      <c r="L23" s="1"/>
      <c r="M23" s="1"/>
      <c r="N23" s="1"/>
      <c r="P23" s="1"/>
    </row>
    <row r="24" spans="1:9" ht="15.75">
      <c r="A24" s="119"/>
      <c r="B24" s="34"/>
      <c r="C24" s="34"/>
      <c r="D24" s="35"/>
      <c r="E24" s="35"/>
      <c r="F24" s="37"/>
      <c r="G24" s="35"/>
      <c r="H24" s="38"/>
      <c r="I24" s="40"/>
    </row>
    <row r="25" spans="2:10" ht="15.75">
      <c r="B25" s="41" t="s">
        <v>107</v>
      </c>
      <c r="C25" s="34"/>
      <c r="D25" s="42"/>
      <c r="E25" s="35"/>
      <c r="F25" s="35"/>
      <c r="G25" s="34"/>
      <c r="H25" s="38"/>
      <c r="I25" s="37" t="s">
        <v>108</v>
      </c>
      <c r="J25" s="43"/>
    </row>
    <row r="26" ht="15">
      <c r="B26" s="117"/>
    </row>
  </sheetData>
  <sheetProtection/>
  <printOptions horizontalCentered="1"/>
  <pageMargins left="0" right="0" top="0.984251968503937" bottom="0" header="0.5118110236220472" footer="0.5118110236220472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L19" activeCellId="2" sqref="L7:L10 L13:L16 L19:L20"/>
    </sheetView>
  </sheetViews>
  <sheetFormatPr defaultColWidth="9.140625" defaultRowHeight="15"/>
  <cols>
    <col min="1" max="1" width="22.140625" style="0" customWidth="1"/>
    <col min="2" max="2" width="7.421875" style="0" customWidth="1"/>
    <col min="3" max="3" width="20.00390625" style="0" customWidth="1"/>
    <col min="4" max="4" width="10.7109375" style="0" customWidth="1"/>
    <col min="10" max="10" width="7.00390625" style="0" customWidth="1"/>
    <col min="11" max="11" width="8.28125" style="0" customWidth="1"/>
    <col min="12" max="12" width="7.00390625" style="0" customWidth="1"/>
  </cols>
  <sheetData>
    <row r="1" ht="20.25">
      <c r="A1" s="171" t="s">
        <v>155</v>
      </c>
    </row>
    <row r="2" ht="18.75">
      <c r="A2" s="212" t="s">
        <v>164</v>
      </c>
    </row>
    <row r="4" spans="1:4" ht="20.25">
      <c r="A4" s="212" t="s">
        <v>159</v>
      </c>
      <c r="B4" s="213"/>
      <c r="C4" s="213"/>
      <c r="D4" s="213"/>
    </row>
    <row r="5" spans="1:5" ht="18.75">
      <c r="A5" s="212"/>
      <c r="B5" s="213"/>
      <c r="C5" s="213"/>
      <c r="D5" s="213"/>
      <c r="E5" t="s">
        <v>160</v>
      </c>
    </row>
    <row r="6" spans="1:12" ht="18.75">
      <c r="A6" s="214" t="s">
        <v>8</v>
      </c>
      <c r="B6" s="215" t="s">
        <v>161</v>
      </c>
      <c r="C6" s="216" t="s">
        <v>7</v>
      </c>
      <c r="D6" s="215" t="s">
        <v>15</v>
      </c>
      <c r="E6" s="215">
        <v>1</v>
      </c>
      <c r="F6" s="215">
        <v>2</v>
      </c>
      <c r="G6" s="215">
        <v>3</v>
      </c>
      <c r="H6" s="215">
        <v>4</v>
      </c>
      <c r="I6" s="215" t="s">
        <v>9</v>
      </c>
      <c r="J6" s="215" t="s">
        <v>6</v>
      </c>
      <c r="K6" s="215" t="s">
        <v>11</v>
      </c>
      <c r="L6" s="216" t="s">
        <v>111</v>
      </c>
    </row>
    <row r="7" spans="1:12" ht="15.75" customHeight="1">
      <c r="A7" s="308" t="s">
        <v>233</v>
      </c>
      <c r="B7" s="5"/>
      <c r="C7" s="8" t="s">
        <v>145</v>
      </c>
      <c r="D7" s="5">
        <v>2002</v>
      </c>
      <c r="E7" s="29">
        <v>87</v>
      </c>
      <c r="F7" s="29">
        <v>85</v>
      </c>
      <c r="G7" s="29">
        <v>86</v>
      </c>
      <c r="H7" s="29">
        <v>88</v>
      </c>
      <c r="I7" s="218">
        <f aca="true" t="shared" si="0" ref="I7:I24">SUM(E7:H7)</f>
        <v>346</v>
      </c>
      <c r="J7" s="310">
        <f>I7+I8</f>
        <v>717</v>
      </c>
      <c r="K7" s="312">
        <f>RANK(J7,($J$7,$J$9,$J$11,$J$13,$J$15,$J$17,$J$19,$J$21,$J$23),0)</f>
        <v>4</v>
      </c>
      <c r="L7" s="314" t="s">
        <v>151</v>
      </c>
    </row>
    <row r="8" spans="1:12" ht="15.75" customHeight="1">
      <c r="A8" s="309"/>
      <c r="B8" s="5"/>
      <c r="C8" s="8" t="s">
        <v>81</v>
      </c>
      <c r="D8" s="5">
        <v>1999</v>
      </c>
      <c r="E8" s="140">
        <v>90</v>
      </c>
      <c r="F8" s="141">
        <v>94</v>
      </c>
      <c r="G8" s="142">
        <v>93</v>
      </c>
      <c r="H8" s="198">
        <v>94</v>
      </c>
      <c r="I8" s="218">
        <f t="shared" si="0"/>
        <v>371</v>
      </c>
      <c r="J8" s="311"/>
      <c r="K8" s="313"/>
      <c r="L8" s="315"/>
    </row>
    <row r="9" spans="1:12" ht="15.75">
      <c r="A9" s="308" t="s">
        <v>234</v>
      </c>
      <c r="B9" s="5"/>
      <c r="C9" s="8" t="s">
        <v>188</v>
      </c>
      <c r="D9" s="5">
        <v>2001</v>
      </c>
      <c r="E9" s="29">
        <v>93</v>
      </c>
      <c r="F9" s="29">
        <v>88</v>
      </c>
      <c r="G9" s="29">
        <v>86</v>
      </c>
      <c r="H9" s="29">
        <v>89</v>
      </c>
      <c r="I9" s="218">
        <f t="shared" si="0"/>
        <v>356</v>
      </c>
      <c r="J9" s="310">
        <f>I9+I10</f>
        <v>716</v>
      </c>
      <c r="K9" s="312">
        <f>RANK(J9,($J$7,$J$9,$J$11,$J$13,$J$15,$J$17,$J$19,$J$21,$J$23),0)</f>
        <v>5</v>
      </c>
      <c r="L9" s="314" t="s">
        <v>151</v>
      </c>
    </row>
    <row r="10" spans="1:12" ht="15.75">
      <c r="A10" s="309"/>
      <c r="B10" s="5"/>
      <c r="C10" s="8" t="s">
        <v>88</v>
      </c>
      <c r="D10" s="5">
        <v>2001</v>
      </c>
      <c r="E10" s="140">
        <v>87</v>
      </c>
      <c r="F10" s="141">
        <v>92</v>
      </c>
      <c r="G10" s="142">
        <v>88</v>
      </c>
      <c r="H10" s="198">
        <v>93</v>
      </c>
      <c r="I10" s="218">
        <f t="shared" si="0"/>
        <v>360</v>
      </c>
      <c r="J10" s="311"/>
      <c r="K10" s="313"/>
      <c r="L10" s="315"/>
    </row>
    <row r="11" spans="1:12" ht="15.75">
      <c r="A11" s="308" t="s">
        <v>235</v>
      </c>
      <c r="B11" s="5"/>
      <c r="C11" s="8" t="s">
        <v>146</v>
      </c>
      <c r="D11" s="5">
        <v>2003</v>
      </c>
      <c r="E11" s="29">
        <v>85</v>
      </c>
      <c r="F11" s="29">
        <v>88</v>
      </c>
      <c r="G11" s="29">
        <v>84</v>
      </c>
      <c r="H11" s="29">
        <v>89</v>
      </c>
      <c r="I11" s="218">
        <f t="shared" si="0"/>
        <v>346</v>
      </c>
      <c r="J11" s="310">
        <f>I11+I12</f>
        <v>700</v>
      </c>
      <c r="K11" s="312">
        <f>RANK(J11,($J$7,$J$9,$J$11,$J$13,$J$15,$J$17,$J$19,$J$21,$J$23),0)</f>
        <v>8</v>
      </c>
      <c r="L11" s="314"/>
    </row>
    <row r="12" spans="1:12" ht="15.75">
      <c r="A12" s="309"/>
      <c r="B12" s="5"/>
      <c r="C12" s="8" t="s">
        <v>28</v>
      </c>
      <c r="D12" s="5">
        <v>1999</v>
      </c>
      <c r="E12" s="140">
        <v>87</v>
      </c>
      <c r="F12" s="141">
        <v>91</v>
      </c>
      <c r="G12" s="142">
        <v>92</v>
      </c>
      <c r="H12" s="198">
        <v>84</v>
      </c>
      <c r="I12" s="218">
        <f t="shared" si="0"/>
        <v>354</v>
      </c>
      <c r="J12" s="311"/>
      <c r="K12" s="313"/>
      <c r="L12" s="315"/>
    </row>
    <row r="13" spans="1:12" ht="15.75">
      <c r="A13" s="308" t="s">
        <v>225</v>
      </c>
      <c r="B13" s="5"/>
      <c r="C13" s="8" t="s">
        <v>78</v>
      </c>
      <c r="D13" s="5">
        <v>2000</v>
      </c>
      <c r="E13" s="29">
        <v>89</v>
      </c>
      <c r="F13" s="29">
        <v>86</v>
      </c>
      <c r="G13" s="29">
        <v>87</v>
      </c>
      <c r="H13" s="29">
        <v>94</v>
      </c>
      <c r="I13" s="218">
        <f t="shared" si="0"/>
        <v>356</v>
      </c>
      <c r="J13" s="310">
        <f>I13+I14</f>
        <v>726</v>
      </c>
      <c r="K13" s="312">
        <f>RANK(J13,($J$7,$J$9,$J$11,$J$13,$J$15,$J$17,$J$19,$J$21,$J$23),0)</f>
        <v>1</v>
      </c>
      <c r="L13" s="314" t="s">
        <v>151</v>
      </c>
    </row>
    <row r="14" spans="1:12" ht="15.75">
      <c r="A14" s="309"/>
      <c r="B14" s="5"/>
      <c r="C14" s="8" t="s">
        <v>23</v>
      </c>
      <c r="D14" s="5">
        <v>2000</v>
      </c>
      <c r="E14" s="140">
        <v>92</v>
      </c>
      <c r="F14" s="141">
        <v>95</v>
      </c>
      <c r="G14" s="142">
        <v>92</v>
      </c>
      <c r="H14" s="198">
        <v>91</v>
      </c>
      <c r="I14" s="218">
        <f t="shared" si="0"/>
        <v>370</v>
      </c>
      <c r="J14" s="311"/>
      <c r="K14" s="313"/>
      <c r="L14" s="315"/>
    </row>
    <row r="15" spans="1:12" ht="15.75">
      <c r="A15" s="308" t="s">
        <v>226</v>
      </c>
      <c r="B15" s="5"/>
      <c r="C15" s="8" t="s">
        <v>102</v>
      </c>
      <c r="D15" s="5">
        <v>2001</v>
      </c>
      <c r="E15" s="29">
        <v>85</v>
      </c>
      <c r="F15" s="29">
        <v>89</v>
      </c>
      <c r="G15" s="29">
        <v>89</v>
      </c>
      <c r="H15" s="29">
        <v>86</v>
      </c>
      <c r="I15" s="218">
        <f t="shared" si="0"/>
        <v>349</v>
      </c>
      <c r="J15" s="310">
        <f>I15+I16</f>
        <v>726</v>
      </c>
      <c r="K15" s="312">
        <f>RANK(J15,($J$7,$J$9,$J$11,$J$13,$J$15,$J$17,$J$19,$J$21,$J$23),0)</f>
        <v>1</v>
      </c>
      <c r="L15" s="314" t="s">
        <v>151</v>
      </c>
    </row>
    <row r="16" spans="1:12" ht="15.75">
      <c r="A16" s="309"/>
      <c r="B16" s="5"/>
      <c r="C16" s="8" t="s">
        <v>19</v>
      </c>
      <c r="D16" s="5">
        <v>1999</v>
      </c>
      <c r="E16" s="146">
        <v>95</v>
      </c>
      <c r="F16" s="147">
        <v>95</v>
      </c>
      <c r="G16" s="142">
        <v>93</v>
      </c>
      <c r="H16" s="198">
        <v>94</v>
      </c>
      <c r="I16" s="218">
        <f t="shared" si="0"/>
        <v>377</v>
      </c>
      <c r="J16" s="311"/>
      <c r="K16" s="313"/>
      <c r="L16" s="315"/>
    </row>
    <row r="17" spans="1:12" ht="15.75">
      <c r="A17" s="308" t="s">
        <v>92</v>
      </c>
      <c r="B17" s="5"/>
      <c r="C17" s="8" t="s">
        <v>95</v>
      </c>
      <c r="D17" s="5">
        <v>2001</v>
      </c>
      <c r="E17" s="29">
        <v>81</v>
      </c>
      <c r="F17" s="29">
        <v>86</v>
      </c>
      <c r="G17" s="29">
        <v>89</v>
      </c>
      <c r="H17" s="29">
        <v>90</v>
      </c>
      <c r="I17" s="218">
        <f t="shared" si="0"/>
        <v>346</v>
      </c>
      <c r="J17" s="310">
        <f>I17+I18</f>
        <v>712</v>
      </c>
      <c r="K17" s="312">
        <f>RANK(J17,($J$7,$J$9,$J$11,$J$13,$J$15,$J$17,$J$19,$J$21,$J$23),0)</f>
        <v>6</v>
      </c>
      <c r="L17" s="314"/>
    </row>
    <row r="18" spans="1:12" ht="15.75">
      <c r="A18" s="309"/>
      <c r="B18" s="5"/>
      <c r="C18" s="8" t="s">
        <v>93</v>
      </c>
      <c r="D18" s="5">
        <v>2001</v>
      </c>
      <c r="E18" s="201">
        <v>90</v>
      </c>
      <c r="F18" s="202">
        <v>91</v>
      </c>
      <c r="G18" s="203">
        <v>93</v>
      </c>
      <c r="H18" s="204">
        <v>92</v>
      </c>
      <c r="I18" s="218">
        <f t="shared" si="0"/>
        <v>366</v>
      </c>
      <c r="J18" s="311"/>
      <c r="K18" s="313"/>
      <c r="L18" s="315"/>
    </row>
    <row r="19" spans="1:12" ht="15.75">
      <c r="A19" s="308" t="s">
        <v>148</v>
      </c>
      <c r="B19" s="5"/>
      <c r="C19" s="8" t="s">
        <v>98</v>
      </c>
      <c r="D19" s="5">
        <v>2000</v>
      </c>
      <c r="E19" s="29">
        <v>94</v>
      </c>
      <c r="F19" s="29">
        <v>91</v>
      </c>
      <c r="G19" s="29">
        <v>93</v>
      </c>
      <c r="H19" s="29">
        <v>89</v>
      </c>
      <c r="I19" s="218">
        <f t="shared" si="0"/>
        <v>367</v>
      </c>
      <c r="J19" s="310">
        <f>I19+I20</f>
        <v>720</v>
      </c>
      <c r="K19" s="312">
        <f>RANK(J19,($J$7,$J$9,$J$11,$J$13,$J$15,$J$17,$J$19,$J$21,$J$23),0)</f>
        <v>3</v>
      </c>
      <c r="L19" s="314" t="s">
        <v>151</v>
      </c>
    </row>
    <row r="20" spans="1:12" ht="15.75">
      <c r="A20" s="309"/>
      <c r="B20" s="5"/>
      <c r="C20" s="8" t="s">
        <v>136</v>
      </c>
      <c r="D20" s="5">
        <v>2001</v>
      </c>
      <c r="E20" s="140">
        <v>92</v>
      </c>
      <c r="F20" s="141">
        <v>93</v>
      </c>
      <c r="G20" s="142">
        <v>85</v>
      </c>
      <c r="H20" s="198">
        <v>83</v>
      </c>
      <c r="I20" s="218">
        <f t="shared" si="0"/>
        <v>353</v>
      </c>
      <c r="J20" s="311"/>
      <c r="K20" s="313"/>
      <c r="L20" s="315"/>
    </row>
    <row r="21" spans="1:12" ht="15.75">
      <c r="A21" s="308" t="s">
        <v>149</v>
      </c>
      <c r="B21" s="5"/>
      <c r="C21" s="8" t="s">
        <v>100</v>
      </c>
      <c r="D21" s="5">
        <v>2002</v>
      </c>
      <c r="E21" s="29">
        <v>87</v>
      </c>
      <c r="F21" s="29">
        <v>86</v>
      </c>
      <c r="G21" s="29">
        <v>92</v>
      </c>
      <c r="H21" s="29">
        <v>95</v>
      </c>
      <c r="I21" s="218">
        <f t="shared" si="0"/>
        <v>360</v>
      </c>
      <c r="J21" s="310">
        <f>I21+I22</f>
        <v>710</v>
      </c>
      <c r="K21" s="312">
        <f>RANK(J21,($J$7,$J$9,$J$11,$J$13,$J$15,$J$17,$J$19,$J$21,$J$23),0)</f>
        <v>7</v>
      </c>
      <c r="L21" s="316"/>
    </row>
    <row r="22" spans="1:12" ht="15.75">
      <c r="A22" s="309"/>
      <c r="B22" s="5"/>
      <c r="C22" s="8" t="s">
        <v>139</v>
      </c>
      <c r="D22" s="5">
        <v>2003</v>
      </c>
      <c r="E22" s="140">
        <v>88</v>
      </c>
      <c r="F22" s="141">
        <v>86</v>
      </c>
      <c r="G22" s="142">
        <v>87</v>
      </c>
      <c r="H22" s="198">
        <v>89</v>
      </c>
      <c r="I22" s="218">
        <f t="shared" si="0"/>
        <v>350</v>
      </c>
      <c r="J22" s="311"/>
      <c r="K22" s="313"/>
      <c r="L22" s="315"/>
    </row>
    <row r="23" spans="1:12" ht="18.75" customHeight="1">
      <c r="A23" s="308" t="s">
        <v>243</v>
      </c>
      <c r="B23" s="5"/>
      <c r="C23" s="8" t="s">
        <v>133</v>
      </c>
      <c r="D23" s="5">
        <v>2003</v>
      </c>
      <c r="E23" s="29">
        <v>85</v>
      </c>
      <c r="F23" s="29">
        <v>88</v>
      </c>
      <c r="G23" s="29">
        <v>89</v>
      </c>
      <c r="H23" s="29">
        <v>93</v>
      </c>
      <c r="I23" s="218">
        <f t="shared" si="0"/>
        <v>355</v>
      </c>
      <c r="J23" s="310">
        <f>I23+I24</f>
        <v>699</v>
      </c>
      <c r="K23" s="312">
        <f>RANK(J23,($J$7,$J$9,$J$11,$J$13,$J$15,$J$17,$J$19,$J$21,$J$23),0)</f>
        <v>9</v>
      </c>
      <c r="L23" s="316"/>
    </row>
    <row r="24" spans="1:12" ht="18.75" customHeight="1">
      <c r="A24" s="309"/>
      <c r="B24" s="5"/>
      <c r="C24" s="8" t="s">
        <v>135</v>
      </c>
      <c r="D24" s="5">
        <v>2003</v>
      </c>
      <c r="E24" s="207">
        <v>89</v>
      </c>
      <c r="F24" s="208">
        <v>86</v>
      </c>
      <c r="G24" s="203">
        <v>88</v>
      </c>
      <c r="H24" s="235">
        <v>81</v>
      </c>
      <c r="I24" s="218">
        <f t="shared" si="0"/>
        <v>344</v>
      </c>
      <c r="J24" s="311"/>
      <c r="K24" s="313"/>
      <c r="L24" s="315"/>
    </row>
    <row r="25" spans="1:12" ht="15.75">
      <c r="A25" s="317"/>
      <c r="B25" s="5"/>
      <c r="C25" s="8"/>
      <c r="D25" s="5"/>
      <c r="E25" s="220"/>
      <c r="F25" s="220"/>
      <c r="G25" s="220"/>
      <c r="H25" s="220"/>
      <c r="I25" s="221"/>
      <c r="J25" s="319"/>
      <c r="K25" s="321"/>
      <c r="L25" s="323"/>
    </row>
    <row r="26" spans="1:12" ht="15.75">
      <c r="A26" s="318"/>
      <c r="B26" s="5"/>
      <c r="C26" s="8"/>
      <c r="D26" s="5"/>
      <c r="E26" s="220"/>
      <c r="F26" s="220"/>
      <c r="G26" s="220"/>
      <c r="H26" s="220"/>
      <c r="I26" s="221"/>
      <c r="J26" s="320"/>
      <c r="K26" s="322"/>
      <c r="L26" s="324"/>
    </row>
  </sheetData>
  <sheetProtection/>
  <mergeCells count="40">
    <mergeCell ref="A23:A24"/>
    <mergeCell ref="J23:J24"/>
    <mergeCell ref="K23:K24"/>
    <mergeCell ref="L23:L24"/>
    <mergeCell ref="A25:A26"/>
    <mergeCell ref="J25:J26"/>
    <mergeCell ref="K25:K26"/>
    <mergeCell ref="L25:L26"/>
    <mergeCell ref="A19:A20"/>
    <mergeCell ref="J19:J20"/>
    <mergeCell ref="K19:K20"/>
    <mergeCell ref="L19:L20"/>
    <mergeCell ref="A21:A22"/>
    <mergeCell ref="J21:J22"/>
    <mergeCell ref="K21:K22"/>
    <mergeCell ref="L21:L22"/>
    <mergeCell ref="A15:A16"/>
    <mergeCell ref="J15:J16"/>
    <mergeCell ref="K15:K16"/>
    <mergeCell ref="L15:L16"/>
    <mergeCell ref="A17:A18"/>
    <mergeCell ref="J17:J18"/>
    <mergeCell ref="K17:K18"/>
    <mergeCell ref="L17:L18"/>
    <mergeCell ref="A11:A12"/>
    <mergeCell ref="J11:J12"/>
    <mergeCell ref="K11:K12"/>
    <mergeCell ref="L11:L12"/>
    <mergeCell ref="A13:A14"/>
    <mergeCell ref="J13:J14"/>
    <mergeCell ref="K13:K14"/>
    <mergeCell ref="L13:L14"/>
    <mergeCell ref="A7:A8"/>
    <mergeCell ref="J7:J8"/>
    <mergeCell ref="K7:K8"/>
    <mergeCell ref="L7:L8"/>
    <mergeCell ref="A9:A10"/>
    <mergeCell ref="J9:J10"/>
    <mergeCell ref="K9:K10"/>
    <mergeCell ref="L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B16" sqref="B16:B19"/>
    </sheetView>
  </sheetViews>
  <sheetFormatPr defaultColWidth="9.140625" defaultRowHeight="15"/>
  <cols>
    <col min="1" max="1" width="5.421875" style="0" customWidth="1"/>
    <col min="2" max="2" width="15.28125" style="0" customWidth="1"/>
    <col min="3" max="3" width="17.8515625" style="0" customWidth="1"/>
    <col min="4" max="15" width="6.57421875" style="0" customWidth="1"/>
    <col min="16" max="16" width="10.8515625" style="0" customWidth="1"/>
    <col min="17" max="19" width="7.00390625" style="0" customWidth="1"/>
    <col min="20" max="20" width="5.421875" style="0" customWidth="1"/>
    <col min="21" max="21" width="5.28125" style="0" customWidth="1"/>
    <col min="22" max="22" width="5.421875" style="0" customWidth="1"/>
    <col min="23" max="23" width="6.140625" style="0" customWidth="1"/>
    <col min="24" max="24" width="6.8515625" style="0" customWidth="1"/>
  </cols>
  <sheetData>
    <row r="1" ht="18.75">
      <c r="A1" s="262" t="s">
        <v>255</v>
      </c>
    </row>
    <row r="2" spans="1:3" ht="18.75">
      <c r="A2" s="262" t="s">
        <v>256</v>
      </c>
      <c r="C2" s="262" t="s">
        <v>167</v>
      </c>
    </row>
    <row r="3" ht="18.75">
      <c r="A3" s="263" t="s">
        <v>257</v>
      </c>
    </row>
    <row r="4" spans="9:16" ht="15.75" thickBot="1">
      <c r="I4" s="264" t="s">
        <v>168</v>
      </c>
      <c r="J4" s="264"/>
      <c r="K4" s="264" t="s">
        <v>169</v>
      </c>
      <c r="L4" s="264"/>
      <c r="M4" s="264" t="s">
        <v>170</v>
      </c>
      <c r="P4" s="265" t="s">
        <v>171</v>
      </c>
    </row>
    <row r="5" spans="4:20" ht="15.75" thickBot="1">
      <c r="D5" s="3"/>
      <c r="E5" s="222" t="s">
        <v>172</v>
      </c>
      <c r="F5" s="223" t="s">
        <v>173</v>
      </c>
      <c r="G5" s="223" t="s">
        <v>174</v>
      </c>
      <c r="H5" s="223" t="s">
        <v>175</v>
      </c>
      <c r="I5" s="223" t="s">
        <v>176</v>
      </c>
      <c r="J5" s="223" t="s">
        <v>177</v>
      </c>
      <c r="K5" s="223" t="s">
        <v>178</v>
      </c>
      <c r="L5" s="223" t="s">
        <v>179</v>
      </c>
      <c r="M5" s="224">
        <v>21</v>
      </c>
      <c r="N5" s="224">
        <v>22</v>
      </c>
      <c r="O5" s="224">
        <v>23</v>
      </c>
      <c r="P5" s="224">
        <v>24</v>
      </c>
      <c r="Q5" s="225"/>
      <c r="R5" s="226" t="s">
        <v>180</v>
      </c>
      <c r="S5" s="226" t="s">
        <v>180</v>
      </c>
      <c r="T5" s="226" t="s">
        <v>180</v>
      </c>
    </row>
    <row r="6" spans="1:26" ht="21">
      <c r="A6" s="271"/>
      <c r="B6" s="325" t="s">
        <v>258</v>
      </c>
      <c r="C6" s="328" t="s">
        <v>259</v>
      </c>
      <c r="D6" s="266" t="s">
        <v>181</v>
      </c>
      <c r="E6" s="267">
        <f>SUM(E7:E9)</f>
        <v>91.6</v>
      </c>
      <c r="F6" s="267">
        <f>SUM(E6,F7:F9)</f>
        <v>186.8</v>
      </c>
      <c r="G6" s="267">
        <f aca="true" t="shared" si="0" ref="G6:P6">SUM(F6,G7:G9)</f>
        <v>281.3</v>
      </c>
      <c r="H6" s="267">
        <f t="shared" si="0"/>
        <v>299</v>
      </c>
      <c r="I6" s="267">
        <f t="shared" si="0"/>
        <v>316.5</v>
      </c>
      <c r="J6" s="267">
        <f t="shared" si="0"/>
        <v>334</v>
      </c>
      <c r="K6" s="267">
        <f t="shared" si="0"/>
        <v>352.6</v>
      </c>
      <c r="L6" s="267">
        <f t="shared" si="0"/>
        <v>372.6</v>
      </c>
      <c r="M6" s="267">
        <f t="shared" si="0"/>
        <v>390</v>
      </c>
      <c r="N6" s="267">
        <f t="shared" si="0"/>
        <v>390</v>
      </c>
      <c r="O6" s="267">
        <f t="shared" si="0"/>
        <v>390</v>
      </c>
      <c r="P6" s="267">
        <f t="shared" si="0"/>
        <v>390</v>
      </c>
      <c r="Q6" s="268">
        <f>RANK(P6,($P$6,$P$11,$P$16,$P$21,$P$26),0)</f>
        <v>3</v>
      </c>
      <c r="R6" s="269">
        <f>SUM(R7:R9)</f>
        <v>0</v>
      </c>
      <c r="S6" s="269">
        <f>SUM(S7:S9)</f>
        <v>0</v>
      </c>
      <c r="T6" s="269">
        <f>SUM(T7:T9)</f>
        <v>0</v>
      </c>
      <c r="Z6" s="270"/>
    </row>
    <row r="7" spans="1:26" ht="15" customHeight="1">
      <c r="A7" s="272" t="s">
        <v>162</v>
      </c>
      <c r="B7" s="326"/>
      <c r="C7" s="326"/>
      <c r="D7" s="227" t="s">
        <v>182</v>
      </c>
      <c r="E7" s="228">
        <v>48.6</v>
      </c>
      <c r="F7" s="228">
        <v>47.9</v>
      </c>
      <c r="G7" s="228">
        <v>49.4</v>
      </c>
      <c r="H7" s="228">
        <v>9.5</v>
      </c>
      <c r="I7" s="228">
        <v>10.2</v>
      </c>
      <c r="J7" s="228">
        <v>9.6</v>
      </c>
      <c r="K7" s="228">
        <v>10.1</v>
      </c>
      <c r="L7" s="228">
        <v>9.8</v>
      </c>
      <c r="M7" s="228">
        <v>9.4</v>
      </c>
      <c r="N7" s="228"/>
      <c r="O7" s="228"/>
      <c r="P7" s="228"/>
      <c r="Q7" s="2"/>
      <c r="R7" s="229"/>
      <c r="S7" s="2"/>
      <c r="T7" s="2"/>
      <c r="Z7" s="270"/>
    </row>
    <row r="8" spans="1:26" ht="15.75">
      <c r="A8" s="272" t="s">
        <v>114</v>
      </c>
      <c r="B8" s="326"/>
      <c r="C8" s="326"/>
      <c r="D8" s="230" t="s">
        <v>183</v>
      </c>
      <c r="E8" s="228">
        <v>43</v>
      </c>
      <c r="F8" s="228">
        <v>47.3</v>
      </c>
      <c r="G8" s="228">
        <v>45.1</v>
      </c>
      <c r="H8" s="228">
        <v>8.2</v>
      </c>
      <c r="I8" s="228">
        <v>7.3</v>
      </c>
      <c r="J8" s="228">
        <v>7.9</v>
      </c>
      <c r="K8" s="228">
        <v>8.5</v>
      </c>
      <c r="L8" s="228">
        <v>10.2</v>
      </c>
      <c r="M8" s="228">
        <v>8</v>
      </c>
      <c r="N8" s="228"/>
      <c r="O8" s="228"/>
      <c r="P8" s="228"/>
      <c r="Q8" s="11"/>
      <c r="R8" s="229"/>
      <c r="S8" s="2"/>
      <c r="T8" s="2"/>
      <c r="Z8" s="270"/>
    </row>
    <row r="9" spans="1:26" ht="16.5" thickBot="1">
      <c r="A9" s="273"/>
      <c r="B9" s="327"/>
      <c r="C9" s="327"/>
      <c r="D9" s="231" t="s">
        <v>184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2"/>
      <c r="S9" s="2"/>
      <c r="T9" s="2"/>
      <c r="Z9" s="270"/>
    </row>
    <row r="10" spans="1:26" ht="16.5" thickBot="1">
      <c r="A10" s="197"/>
      <c r="D10" s="3"/>
      <c r="E10" s="222" t="s">
        <v>172</v>
      </c>
      <c r="F10" s="223" t="s">
        <v>173</v>
      </c>
      <c r="G10" s="223" t="s">
        <v>174</v>
      </c>
      <c r="H10" s="223" t="s">
        <v>175</v>
      </c>
      <c r="I10" s="223" t="s">
        <v>176</v>
      </c>
      <c r="J10" s="223" t="s">
        <v>177</v>
      </c>
      <c r="K10" s="223" t="s">
        <v>178</v>
      </c>
      <c r="L10" s="223" t="s">
        <v>179</v>
      </c>
      <c r="M10" s="224">
        <v>21</v>
      </c>
      <c r="N10" s="224">
        <v>22</v>
      </c>
      <c r="O10" s="224">
        <v>23</v>
      </c>
      <c r="P10" s="224">
        <v>24</v>
      </c>
      <c r="Q10" s="225"/>
      <c r="R10" s="226" t="s">
        <v>180</v>
      </c>
      <c r="S10" s="226" t="s">
        <v>180</v>
      </c>
      <c r="T10" s="226" t="s">
        <v>180</v>
      </c>
      <c r="Z10" s="270"/>
    </row>
    <row r="11" spans="1:20" ht="21">
      <c r="A11" s="271"/>
      <c r="B11" s="325" t="s">
        <v>260</v>
      </c>
      <c r="C11" s="328" t="s">
        <v>261</v>
      </c>
      <c r="D11" s="266" t="s">
        <v>181</v>
      </c>
      <c r="E11" s="267">
        <f>SUM(E12:E14)</f>
        <v>87.19999999999999</v>
      </c>
      <c r="F11" s="267">
        <f aca="true" t="shared" si="1" ref="F11:P11">SUM(E11,F12:F14)</f>
        <v>180.3</v>
      </c>
      <c r="G11" s="267">
        <f t="shared" si="1"/>
        <v>270.7</v>
      </c>
      <c r="H11" s="267">
        <f t="shared" si="1"/>
        <v>289.59999999999997</v>
      </c>
      <c r="I11" s="267">
        <f t="shared" si="1"/>
        <v>309.59999999999997</v>
      </c>
      <c r="J11" s="267">
        <f t="shared" si="1"/>
        <v>309.59999999999997</v>
      </c>
      <c r="K11" s="267">
        <f t="shared" si="1"/>
        <v>309.59999999999997</v>
      </c>
      <c r="L11" s="267">
        <f t="shared" si="1"/>
        <v>309.59999999999997</v>
      </c>
      <c r="M11" s="267">
        <f t="shared" si="1"/>
        <v>309.59999999999997</v>
      </c>
      <c r="N11" s="267">
        <f t="shared" si="1"/>
        <v>309.59999999999997</v>
      </c>
      <c r="O11" s="267">
        <f t="shared" si="1"/>
        <v>309.59999999999997</v>
      </c>
      <c r="P11" s="267">
        <f t="shared" si="1"/>
        <v>309.59999999999997</v>
      </c>
      <c r="Q11" s="268">
        <f>RANK(P11,($P$6,$P$11,$P$16,$P$21,$P$26),0)</f>
        <v>5</v>
      </c>
      <c r="R11" s="269">
        <f>SUM(R12:R14)</f>
        <v>0</v>
      </c>
      <c r="S11" s="269">
        <f>SUM(S12:S14)</f>
        <v>0</v>
      </c>
      <c r="T11" s="269">
        <f>SUM(T12:T14)</f>
        <v>0</v>
      </c>
    </row>
    <row r="12" spans="1:26" ht="15.75">
      <c r="A12" s="272" t="s">
        <v>116</v>
      </c>
      <c r="B12" s="326"/>
      <c r="C12" s="326"/>
      <c r="D12" s="227" t="s">
        <v>182</v>
      </c>
      <c r="E12" s="228">
        <v>47.8</v>
      </c>
      <c r="F12" s="228">
        <v>48.3</v>
      </c>
      <c r="G12" s="228">
        <v>45.2</v>
      </c>
      <c r="H12" s="228">
        <v>9.4</v>
      </c>
      <c r="I12" s="228">
        <v>9.4</v>
      </c>
      <c r="J12" s="228"/>
      <c r="K12" s="228"/>
      <c r="L12" s="228"/>
      <c r="M12" s="228"/>
      <c r="N12" s="228"/>
      <c r="O12" s="228"/>
      <c r="P12" s="228"/>
      <c r="Q12" s="11"/>
      <c r="R12" s="2"/>
      <c r="S12" s="2"/>
      <c r="T12" s="2"/>
      <c r="Z12" s="270"/>
    </row>
    <row r="13" spans="1:26" ht="15.75">
      <c r="A13" s="272" t="s">
        <v>117</v>
      </c>
      <c r="B13" s="326"/>
      <c r="C13" s="326"/>
      <c r="D13" s="230" t="s">
        <v>183</v>
      </c>
      <c r="E13" s="228">
        <v>39.4</v>
      </c>
      <c r="F13" s="228">
        <v>44.8</v>
      </c>
      <c r="G13" s="228">
        <v>45.2</v>
      </c>
      <c r="H13" s="228">
        <v>9.5</v>
      </c>
      <c r="I13" s="228">
        <v>10.6</v>
      </c>
      <c r="J13" s="228"/>
      <c r="K13" s="228"/>
      <c r="L13" s="228"/>
      <c r="M13" s="228"/>
      <c r="N13" s="228"/>
      <c r="O13" s="228"/>
      <c r="P13" s="228"/>
      <c r="Q13" s="11"/>
      <c r="R13" s="2"/>
      <c r="S13" s="2"/>
      <c r="T13" s="2"/>
      <c r="Z13" s="270"/>
    </row>
    <row r="14" spans="1:26" ht="16.5" thickBot="1">
      <c r="A14" s="273"/>
      <c r="B14" s="327"/>
      <c r="C14" s="327"/>
      <c r="D14" s="231" t="s">
        <v>184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2"/>
      <c r="S14" s="2"/>
      <c r="T14" s="2"/>
      <c r="Z14" s="270"/>
    </row>
    <row r="15" spans="1:26" ht="16.5" thickBot="1">
      <c r="A15" s="197"/>
      <c r="D15" s="3"/>
      <c r="E15" s="222" t="s">
        <v>172</v>
      </c>
      <c r="F15" s="223" t="s">
        <v>173</v>
      </c>
      <c r="G15" s="223" t="s">
        <v>174</v>
      </c>
      <c r="H15" s="223" t="s">
        <v>175</v>
      </c>
      <c r="I15" s="223" t="s">
        <v>176</v>
      </c>
      <c r="J15" s="223" t="s">
        <v>177</v>
      </c>
      <c r="K15" s="223" t="s">
        <v>178</v>
      </c>
      <c r="L15" s="223" t="s">
        <v>179</v>
      </c>
      <c r="M15" s="224">
        <v>21</v>
      </c>
      <c r="N15" s="224">
        <v>22</v>
      </c>
      <c r="O15" s="224">
        <v>23</v>
      </c>
      <c r="P15" s="224">
        <v>24</v>
      </c>
      <c r="Q15" s="225"/>
      <c r="R15" s="226" t="s">
        <v>180</v>
      </c>
      <c r="S15" s="226" t="s">
        <v>180</v>
      </c>
      <c r="T15" s="226" t="s">
        <v>180</v>
      </c>
      <c r="Z15" s="270"/>
    </row>
    <row r="16" spans="1:26" ht="21">
      <c r="A16" s="271"/>
      <c r="B16" s="325" t="s">
        <v>262</v>
      </c>
      <c r="C16" s="328" t="s">
        <v>263</v>
      </c>
      <c r="D16" s="266" t="s">
        <v>181</v>
      </c>
      <c r="E16" s="267">
        <f>SUM(E17:E19)</f>
        <v>96.8</v>
      </c>
      <c r="F16" s="267">
        <f aca="true" t="shared" si="2" ref="F16:P16">SUM(E16,F17:F19)</f>
        <v>188.6</v>
      </c>
      <c r="G16" s="267">
        <f t="shared" si="2"/>
        <v>281.9</v>
      </c>
      <c r="H16" s="267">
        <f t="shared" si="2"/>
        <v>301.99999999999994</v>
      </c>
      <c r="I16" s="267">
        <f t="shared" si="2"/>
        <v>322.5999999999999</v>
      </c>
      <c r="J16" s="267">
        <f t="shared" si="2"/>
        <v>341.9999999999999</v>
      </c>
      <c r="K16" s="267">
        <f t="shared" si="2"/>
        <v>361.6999999999999</v>
      </c>
      <c r="L16" s="267">
        <f t="shared" si="2"/>
        <v>381.0999999999999</v>
      </c>
      <c r="M16" s="267">
        <f t="shared" si="2"/>
        <v>401.8999999999999</v>
      </c>
      <c r="N16" s="267">
        <f t="shared" si="2"/>
        <v>421.8999999999999</v>
      </c>
      <c r="O16" s="267">
        <f t="shared" si="2"/>
        <v>441.29999999999995</v>
      </c>
      <c r="P16" s="267">
        <f t="shared" si="2"/>
        <v>460.99999999999994</v>
      </c>
      <c r="Q16" s="268">
        <f>RANK(P16,($P$6,$P$11,$P$16,$P$21,$P$26),0)</f>
        <v>1</v>
      </c>
      <c r="R16" s="269">
        <f>SUM(R17:R19)</f>
        <v>0</v>
      </c>
      <c r="S16" s="269">
        <f>SUM(S17:S19)</f>
        <v>0</v>
      </c>
      <c r="T16" s="269">
        <f>SUM(T17:T19)</f>
        <v>0</v>
      </c>
      <c r="Z16" s="270"/>
    </row>
    <row r="17" spans="1:20" ht="15.75">
      <c r="A17" s="272" t="s">
        <v>118</v>
      </c>
      <c r="B17" s="326"/>
      <c r="C17" s="326"/>
      <c r="D17" s="227" t="s">
        <v>182</v>
      </c>
      <c r="E17" s="228">
        <v>49.3</v>
      </c>
      <c r="F17" s="228">
        <v>48.2</v>
      </c>
      <c r="G17" s="228">
        <v>49.6</v>
      </c>
      <c r="H17" s="228">
        <v>10.4</v>
      </c>
      <c r="I17" s="228">
        <v>10.4</v>
      </c>
      <c r="J17" s="228">
        <v>9.2</v>
      </c>
      <c r="K17" s="228">
        <v>10</v>
      </c>
      <c r="L17" s="228">
        <v>10.1</v>
      </c>
      <c r="M17" s="228">
        <v>10</v>
      </c>
      <c r="N17" s="228">
        <v>9.6</v>
      </c>
      <c r="O17" s="228">
        <v>9.6</v>
      </c>
      <c r="P17" s="228">
        <v>9.7</v>
      </c>
      <c r="Q17" s="11"/>
      <c r="R17" s="2"/>
      <c r="S17" s="2"/>
      <c r="T17" s="2"/>
    </row>
    <row r="18" spans="1:20" ht="15.75">
      <c r="A18" s="272" t="s">
        <v>119</v>
      </c>
      <c r="B18" s="326"/>
      <c r="C18" s="326"/>
      <c r="D18" s="230" t="s">
        <v>183</v>
      </c>
      <c r="E18" s="228">
        <v>47.5</v>
      </c>
      <c r="F18" s="228">
        <v>43.6</v>
      </c>
      <c r="G18" s="228">
        <v>43.7</v>
      </c>
      <c r="H18" s="228">
        <v>9.7</v>
      </c>
      <c r="I18" s="228">
        <v>10.2</v>
      </c>
      <c r="J18" s="228">
        <v>10.2</v>
      </c>
      <c r="K18" s="228">
        <v>9.7</v>
      </c>
      <c r="L18" s="228">
        <v>9.3</v>
      </c>
      <c r="M18" s="228">
        <v>10.8</v>
      </c>
      <c r="N18" s="228">
        <v>10.4</v>
      </c>
      <c r="O18" s="228">
        <v>9.8</v>
      </c>
      <c r="P18" s="228">
        <v>10</v>
      </c>
      <c r="Q18" s="11"/>
      <c r="R18" s="2"/>
      <c r="S18" s="2"/>
      <c r="T18" s="2"/>
    </row>
    <row r="19" spans="1:20" ht="16.5" thickBot="1">
      <c r="A19" s="273"/>
      <c r="B19" s="327"/>
      <c r="C19" s="327"/>
      <c r="D19" s="231" t="s">
        <v>184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"/>
      <c r="S19" s="2"/>
      <c r="T19" s="2"/>
    </row>
    <row r="20" spans="1:20" ht="16.5" thickBot="1">
      <c r="A20" s="197"/>
      <c r="D20" s="3"/>
      <c r="E20" s="222" t="s">
        <v>172</v>
      </c>
      <c r="F20" s="223" t="s">
        <v>173</v>
      </c>
      <c r="G20" s="223" t="s">
        <v>174</v>
      </c>
      <c r="H20" s="223" t="s">
        <v>175</v>
      </c>
      <c r="I20" s="223" t="s">
        <v>176</v>
      </c>
      <c r="J20" s="223" t="s">
        <v>177</v>
      </c>
      <c r="K20" s="223" t="s">
        <v>178</v>
      </c>
      <c r="L20" s="223" t="s">
        <v>179</v>
      </c>
      <c r="M20" s="224">
        <v>21</v>
      </c>
      <c r="N20" s="224">
        <v>22</v>
      </c>
      <c r="O20" s="224">
        <v>23</v>
      </c>
      <c r="P20" s="224">
        <v>24</v>
      </c>
      <c r="Q20" s="225"/>
      <c r="R20" s="226" t="s">
        <v>180</v>
      </c>
      <c r="S20" s="226" t="s">
        <v>180</v>
      </c>
      <c r="T20" s="226" t="s">
        <v>180</v>
      </c>
    </row>
    <row r="21" spans="1:20" ht="21">
      <c r="A21" s="271"/>
      <c r="B21" s="325" t="s">
        <v>264</v>
      </c>
      <c r="C21" s="328" t="s">
        <v>265</v>
      </c>
      <c r="D21" s="266" t="s">
        <v>181</v>
      </c>
      <c r="E21" s="267">
        <f>SUM(E22:E24)</f>
        <v>90.2</v>
      </c>
      <c r="F21" s="267">
        <f aca="true" t="shared" si="3" ref="F21:P21">SUM(E21,F22:F24)</f>
        <v>184.7</v>
      </c>
      <c r="G21" s="267">
        <f t="shared" si="3"/>
        <v>278</v>
      </c>
      <c r="H21" s="267">
        <f t="shared" si="3"/>
        <v>297.5</v>
      </c>
      <c r="I21" s="267">
        <f t="shared" si="3"/>
        <v>315</v>
      </c>
      <c r="J21" s="267">
        <f t="shared" si="3"/>
        <v>333.29999999999995</v>
      </c>
      <c r="K21" s="267">
        <f t="shared" si="3"/>
        <v>352.09999999999997</v>
      </c>
      <c r="L21" s="267">
        <f t="shared" si="3"/>
        <v>352.09999999999997</v>
      </c>
      <c r="M21" s="267">
        <f t="shared" si="3"/>
        <v>352.09999999999997</v>
      </c>
      <c r="N21" s="267">
        <f t="shared" si="3"/>
        <v>352.09999999999997</v>
      </c>
      <c r="O21" s="267">
        <f t="shared" si="3"/>
        <v>352.09999999999997</v>
      </c>
      <c r="P21" s="267">
        <f t="shared" si="3"/>
        <v>352.09999999999997</v>
      </c>
      <c r="Q21" s="268">
        <f>RANK(P21,($P$6,$P$11,$P$16,$P$21,$P$26),0)</f>
        <v>4</v>
      </c>
      <c r="R21" s="269">
        <f>SUM(R22:R24)</f>
        <v>0</v>
      </c>
      <c r="S21" s="269">
        <f>SUM(S22:S24)</f>
        <v>0</v>
      </c>
      <c r="T21" s="269">
        <f>SUM(T22:T24)</f>
        <v>0</v>
      </c>
    </row>
    <row r="22" spans="1:20" ht="15.75">
      <c r="A22" s="272" t="s">
        <v>120</v>
      </c>
      <c r="B22" s="326"/>
      <c r="C22" s="326"/>
      <c r="D22" s="227" t="s">
        <v>182</v>
      </c>
      <c r="E22" s="228">
        <v>40</v>
      </c>
      <c r="F22" s="228">
        <v>45</v>
      </c>
      <c r="G22" s="228">
        <v>44.2</v>
      </c>
      <c r="H22" s="228">
        <v>9.2</v>
      </c>
      <c r="I22" s="228">
        <v>7.3</v>
      </c>
      <c r="J22" s="228">
        <v>9.4</v>
      </c>
      <c r="K22" s="228">
        <v>9.3</v>
      </c>
      <c r="L22" s="228"/>
      <c r="M22" s="228"/>
      <c r="N22" s="228"/>
      <c r="O22" s="228"/>
      <c r="P22" s="228"/>
      <c r="Q22" s="11"/>
      <c r="R22" s="2"/>
      <c r="S22" s="2"/>
      <c r="T22" s="2"/>
    </row>
    <row r="23" spans="1:20" ht="15.75">
      <c r="A23" s="272" t="s">
        <v>121</v>
      </c>
      <c r="B23" s="326"/>
      <c r="C23" s="326"/>
      <c r="D23" s="230" t="s">
        <v>183</v>
      </c>
      <c r="E23" s="228">
        <v>50.2</v>
      </c>
      <c r="F23" s="228">
        <v>49.5</v>
      </c>
      <c r="G23" s="228">
        <v>49.1</v>
      </c>
      <c r="H23" s="228">
        <v>10.3</v>
      </c>
      <c r="I23" s="228">
        <v>10.2</v>
      </c>
      <c r="J23" s="228">
        <v>8.9</v>
      </c>
      <c r="K23" s="228">
        <v>9.5</v>
      </c>
      <c r="L23" s="228"/>
      <c r="M23" s="228"/>
      <c r="N23" s="228"/>
      <c r="O23" s="228"/>
      <c r="P23" s="228"/>
      <c r="Q23" s="11"/>
      <c r="R23" s="2"/>
      <c r="S23" s="2"/>
      <c r="T23" s="2"/>
    </row>
    <row r="24" spans="1:20" ht="16.5" thickBot="1">
      <c r="A24" s="273"/>
      <c r="B24" s="327"/>
      <c r="C24" s="327"/>
      <c r="D24" s="231" t="s">
        <v>184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2"/>
      <c r="S24" s="2"/>
      <c r="T24" s="2"/>
    </row>
    <row r="25" spans="1:20" ht="16.5" thickBot="1">
      <c r="A25" s="197"/>
      <c r="D25" s="3"/>
      <c r="E25" s="222" t="s">
        <v>172</v>
      </c>
      <c r="F25" s="223" t="s">
        <v>173</v>
      </c>
      <c r="G25" s="223" t="s">
        <v>174</v>
      </c>
      <c r="H25" s="223" t="s">
        <v>175</v>
      </c>
      <c r="I25" s="223" t="s">
        <v>176</v>
      </c>
      <c r="J25" s="223" t="s">
        <v>177</v>
      </c>
      <c r="K25" s="223" t="s">
        <v>178</v>
      </c>
      <c r="L25" s="223" t="s">
        <v>179</v>
      </c>
      <c r="M25" s="224">
        <v>21</v>
      </c>
      <c r="N25" s="224">
        <v>22</v>
      </c>
      <c r="O25" s="224">
        <v>23</v>
      </c>
      <c r="P25" s="224">
        <v>24</v>
      </c>
      <c r="Q25" s="225"/>
      <c r="R25" s="226" t="s">
        <v>180</v>
      </c>
      <c r="S25" s="226" t="s">
        <v>180</v>
      </c>
      <c r="T25" s="226" t="s">
        <v>180</v>
      </c>
    </row>
    <row r="26" spans="1:20" ht="21">
      <c r="A26" s="271"/>
      <c r="B26" s="325" t="s">
        <v>266</v>
      </c>
      <c r="C26" s="328" t="s">
        <v>267</v>
      </c>
      <c r="D26" s="266" t="s">
        <v>181</v>
      </c>
      <c r="E26" s="267">
        <f>SUM(E27:E29)</f>
        <v>95.3</v>
      </c>
      <c r="F26" s="267">
        <f aca="true" t="shared" si="4" ref="F26:P26">SUM(E26,F27:F29)</f>
        <v>189.9</v>
      </c>
      <c r="G26" s="267">
        <f t="shared" si="4"/>
        <v>282.4</v>
      </c>
      <c r="H26" s="267">
        <f t="shared" si="4"/>
        <v>302.29999999999995</v>
      </c>
      <c r="I26" s="267">
        <f t="shared" si="4"/>
        <v>321.49999999999994</v>
      </c>
      <c r="J26" s="267">
        <f t="shared" si="4"/>
        <v>339.8999999999999</v>
      </c>
      <c r="K26" s="267">
        <f t="shared" si="4"/>
        <v>357.19999999999993</v>
      </c>
      <c r="L26" s="267">
        <f t="shared" si="4"/>
        <v>378.29999999999995</v>
      </c>
      <c r="M26" s="267">
        <f t="shared" si="4"/>
        <v>397.5999999999999</v>
      </c>
      <c r="N26" s="267">
        <f t="shared" si="4"/>
        <v>414.4999999999999</v>
      </c>
      <c r="O26" s="267">
        <f t="shared" si="4"/>
        <v>429.89999999999986</v>
      </c>
      <c r="P26" s="267">
        <f t="shared" si="4"/>
        <v>449.59999999999985</v>
      </c>
      <c r="Q26" s="268">
        <f>RANK(P26,($P$6,$P$11,$P$16,$P$21,$P$26),0)</f>
        <v>2</v>
      </c>
      <c r="R26" s="269">
        <f>SUM(R27:R29)</f>
        <v>0</v>
      </c>
      <c r="S26" s="269">
        <f>SUM(S27:S29)</f>
        <v>0</v>
      </c>
      <c r="T26" s="269">
        <f>SUM(T27:T29)</f>
        <v>0</v>
      </c>
    </row>
    <row r="27" spans="1:20" ht="15.75">
      <c r="A27" s="272" t="s">
        <v>122</v>
      </c>
      <c r="B27" s="326"/>
      <c r="C27" s="326"/>
      <c r="D27" s="227" t="s">
        <v>182</v>
      </c>
      <c r="E27" s="228">
        <v>48.8</v>
      </c>
      <c r="F27" s="228">
        <v>46.2</v>
      </c>
      <c r="G27" s="228">
        <v>48.3</v>
      </c>
      <c r="H27" s="228">
        <v>10</v>
      </c>
      <c r="I27" s="228">
        <v>9.2</v>
      </c>
      <c r="J27" s="228">
        <v>9.2</v>
      </c>
      <c r="K27" s="228">
        <v>9.6</v>
      </c>
      <c r="L27" s="228">
        <v>10.6</v>
      </c>
      <c r="M27" s="228">
        <v>9.9</v>
      </c>
      <c r="N27" s="228">
        <v>8.4</v>
      </c>
      <c r="O27" s="228">
        <v>7.2</v>
      </c>
      <c r="P27" s="228">
        <v>10</v>
      </c>
      <c r="Q27" s="11"/>
      <c r="R27" s="2"/>
      <c r="S27" s="2"/>
      <c r="T27" s="2"/>
    </row>
    <row r="28" spans="1:20" ht="15.75">
      <c r="A28" s="272" t="s">
        <v>163</v>
      </c>
      <c r="B28" s="326"/>
      <c r="C28" s="326"/>
      <c r="D28" s="230" t="s">
        <v>183</v>
      </c>
      <c r="E28" s="228">
        <v>46.5</v>
      </c>
      <c r="F28" s="228">
        <v>48.4</v>
      </c>
      <c r="G28" s="228">
        <v>44.2</v>
      </c>
      <c r="H28" s="228">
        <v>9.9</v>
      </c>
      <c r="I28" s="228">
        <v>10</v>
      </c>
      <c r="J28" s="228">
        <v>9.2</v>
      </c>
      <c r="K28" s="228">
        <v>7.7</v>
      </c>
      <c r="L28" s="228">
        <v>10.5</v>
      </c>
      <c r="M28" s="228">
        <v>9.4</v>
      </c>
      <c r="N28" s="228">
        <v>8.5</v>
      </c>
      <c r="O28" s="228">
        <v>8.2</v>
      </c>
      <c r="P28" s="228">
        <v>9.7</v>
      </c>
      <c r="Q28" s="11"/>
      <c r="R28" s="2"/>
      <c r="S28" s="2"/>
      <c r="T28" s="2"/>
    </row>
    <row r="29" spans="1:20" ht="16.5" thickBot="1">
      <c r="A29" s="273"/>
      <c r="B29" s="327"/>
      <c r="C29" s="327"/>
      <c r="D29" s="231" t="s">
        <v>184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"/>
      <c r="S29" s="2"/>
      <c r="T29" s="2"/>
    </row>
    <row r="30" ht="15.75">
      <c r="A30" s="197"/>
    </row>
  </sheetData>
  <sheetProtection/>
  <mergeCells count="10">
    <mergeCell ref="B6:B9"/>
    <mergeCell ref="B11:B14"/>
    <mergeCell ref="B16:B19"/>
    <mergeCell ref="B21:B24"/>
    <mergeCell ref="B26:B29"/>
    <mergeCell ref="C26:C29"/>
    <mergeCell ref="C16:C19"/>
    <mergeCell ref="C6:C9"/>
    <mergeCell ref="C11:C14"/>
    <mergeCell ref="C21:C24"/>
  </mergeCells>
  <printOptions horizontalCentered="1"/>
  <pageMargins left="0" right="0" top="0.7480314960629921" bottom="0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zoomScale="80" zoomScaleNormal="80" zoomScalePageLayoutView="0" workbookViewId="0" topLeftCell="A1">
      <selection activeCell="B10" sqref="B10"/>
    </sheetView>
  </sheetViews>
  <sheetFormatPr defaultColWidth="9.00390625" defaultRowHeight="15"/>
  <cols>
    <col min="1" max="1" width="5.57421875" style="12" customWidth="1"/>
    <col min="2" max="2" width="22.8515625" style="12" customWidth="1"/>
    <col min="3" max="3" width="25.140625" style="14" customWidth="1"/>
    <col min="4" max="4" width="6.421875" style="1" customWidth="1"/>
    <col min="5" max="6" width="5.7109375" style="12" customWidth="1"/>
    <col min="7" max="7" width="6.140625" style="12" customWidth="1"/>
    <col min="8" max="8" width="5.8515625" style="12" customWidth="1"/>
    <col min="9" max="10" width="6.00390625" style="12" customWidth="1"/>
    <col min="11" max="11" width="8.140625" style="43" customWidth="1"/>
    <col min="12" max="12" width="5.57421875" style="43" customWidth="1"/>
    <col min="13" max="13" width="6.421875" style="0" customWidth="1"/>
    <col min="14" max="14" width="6.8515625" style="0" customWidth="1"/>
    <col min="15" max="15" width="5.8515625" style="0" customWidth="1"/>
  </cols>
  <sheetData>
    <row r="1" spans="2:6" ht="20.25">
      <c r="B1" s="171" t="s">
        <v>156</v>
      </c>
      <c r="E1" s="15"/>
      <c r="F1" s="16"/>
    </row>
    <row r="2" spans="2:6" ht="18.75">
      <c r="B2" s="18" t="s">
        <v>158</v>
      </c>
      <c r="C2" s="17"/>
      <c r="D2" s="18"/>
      <c r="E2" s="15"/>
      <c r="F2" s="16"/>
    </row>
    <row r="3" spans="2:11" ht="18">
      <c r="B3" s="20"/>
      <c r="C3" s="17"/>
      <c r="D3" s="18"/>
      <c r="E3" s="51"/>
      <c r="F3" s="51"/>
      <c r="G3" s="51"/>
      <c r="H3" s="51"/>
      <c r="I3" s="51"/>
      <c r="J3" s="51"/>
      <c r="K3" s="51"/>
    </row>
    <row r="4" spans="1:11" ht="20.25" customHeight="1">
      <c r="A4" s="22" t="s">
        <v>60</v>
      </c>
      <c r="B4" s="20"/>
      <c r="C4" s="17" t="s">
        <v>44</v>
      </c>
      <c r="D4" s="18"/>
      <c r="E4" s="4"/>
      <c r="F4" s="4" t="s">
        <v>2</v>
      </c>
      <c r="G4" s="4" t="s">
        <v>3</v>
      </c>
      <c r="H4" s="4" t="s">
        <v>4</v>
      </c>
      <c r="I4" s="4" t="s">
        <v>29</v>
      </c>
      <c r="J4" s="4" t="s">
        <v>30</v>
      </c>
      <c r="K4" s="4" t="s">
        <v>31</v>
      </c>
    </row>
    <row r="5" spans="5:11" ht="15" customHeight="1">
      <c r="E5" s="4" t="s">
        <v>33</v>
      </c>
      <c r="F5" s="4">
        <v>627</v>
      </c>
      <c r="G5" s="4">
        <v>614</v>
      </c>
      <c r="H5" s="4">
        <v>602</v>
      </c>
      <c r="I5" s="4">
        <v>570</v>
      </c>
      <c r="J5" s="4">
        <v>544</v>
      </c>
      <c r="K5" s="4">
        <v>528</v>
      </c>
    </row>
    <row r="6" spans="1:14" ht="30.75" customHeight="1">
      <c r="A6" s="23" t="s">
        <v>11</v>
      </c>
      <c r="B6" s="24" t="s">
        <v>34</v>
      </c>
      <c r="C6" s="24" t="s">
        <v>35</v>
      </c>
      <c r="D6" s="25" t="s">
        <v>15</v>
      </c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 t="s">
        <v>9</v>
      </c>
      <c r="L6" s="25" t="s">
        <v>10</v>
      </c>
      <c r="M6" s="80" t="s">
        <v>12</v>
      </c>
      <c r="N6" s="161" t="s">
        <v>91</v>
      </c>
    </row>
    <row r="7" spans="1:13" ht="17.25" customHeight="1">
      <c r="A7" s="74"/>
      <c r="B7" s="48" t="s">
        <v>44</v>
      </c>
      <c r="C7" s="74"/>
      <c r="D7" s="45"/>
      <c r="E7" s="25"/>
      <c r="F7" s="25"/>
      <c r="G7" s="25"/>
      <c r="H7" s="25"/>
      <c r="I7" s="25"/>
      <c r="J7" s="25"/>
      <c r="K7" s="25"/>
      <c r="L7" s="49" t="s">
        <v>43</v>
      </c>
      <c r="M7" s="50">
        <v>1</v>
      </c>
    </row>
    <row r="8" spans="1:14" ht="28.5" customHeight="1">
      <c r="A8" s="150">
        <v>1</v>
      </c>
      <c r="B8" s="124" t="s">
        <v>20</v>
      </c>
      <c r="C8" s="125" t="s">
        <v>225</v>
      </c>
      <c r="D8" s="126">
        <v>1998</v>
      </c>
      <c r="E8" s="157">
        <v>98.5</v>
      </c>
      <c r="F8" s="157">
        <v>101</v>
      </c>
      <c r="G8" s="157">
        <v>100</v>
      </c>
      <c r="H8" s="157">
        <v>99.4</v>
      </c>
      <c r="I8" s="157">
        <v>100.4</v>
      </c>
      <c r="J8" s="157">
        <v>100.1</v>
      </c>
      <c r="K8" s="158">
        <f aca="true" t="shared" si="0" ref="K8:K27">SUM(E8:J8)</f>
        <v>599.4</v>
      </c>
      <c r="L8" s="152" t="s">
        <v>29</v>
      </c>
      <c r="M8" s="153">
        <v>19</v>
      </c>
      <c r="N8" s="153">
        <v>1</v>
      </c>
    </row>
    <row r="9" spans="1:14" ht="28.5" customHeight="1">
      <c r="A9" s="150">
        <v>2</v>
      </c>
      <c r="B9" s="124" t="s">
        <v>140</v>
      </c>
      <c r="C9" s="125" t="s">
        <v>14</v>
      </c>
      <c r="D9" s="126">
        <v>2003</v>
      </c>
      <c r="E9" s="157">
        <v>101.5</v>
      </c>
      <c r="F9" s="157">
        <v>101.7</v>
      </c>
      <c r="G9" s="157">
        <v>100.3</v>
      </c>
      <c r="H9" s="157">
        <v>101.7</v>
      </c>
      <c r="I9" s="157">
        <v>96.3</v>
      </c>
      <c r="J9" s="157">
        <v>94.5</v>
      </c>
      <c r="K9" s="158">
        <f t="shared" si="0"/>
        <v>596</v>
      </c>
      <c r="L9" s="152" t="s">
        <v>29</v>
      </c>
      <c r="M9" s="153">
        <v>18</v>
      </c>
      <c r="N9" s="153">
        <v>1</v>
      </c>
    </row>
    <row r="10" spans="1:14" ht="28.5" customHeight="1">
      <c r="A10" s="150">
        <v>3</v>
      </c>
      <c r="B10" s="31" t="s">
        <v>238</v>
      </c>
      <c r="C10" s="122" t="s">
        <v>80</v>
      </c>
      <c r="D10" s="123">
        <v>2001</v>
      </c>
      <c r="E10" s="157">
        <v>99.7</v>
      </c>
      <c r="F10" s="157">
        <v>98.9</v>
      </c>
      <c r="G10" s="157">
        <v>102.3</v>
      </c>
      <c r="H10" s="157">
        <v>99.1</v>
      </c>
      <c r="I10" s="157">
        <v>97.6</v>
      </c>
      <c r="J10" s="157">
        <v>97.6</v>
      </c>
      <c r="K10" s="158">
        <f t="shared" si="0"/>
        <v>595.2</v>
      </c>
      <c r="L10" s="152" t="s">
        <v>29</v>
      </c>
      <c r="M10" s="153">
        <v>17</v>
      </c>
      <c r="N10" s="153">
        <v>1</v>
      </c>
    </row>
    <row r="11" spans="1:14" ht="28.5" customHeight="1">
      <c r="A11" s="150">
        <v>4</v>
      </c>
      <c r="B11" s="124" t="s">
        <v>142</v>
      </c>
      <c r="C11" s="125" t="s">
        <v>231</v>
      </c>
      <c r="D11" s="126">
        <v>1999</v>
      </c>
      <c r="E11" s="157">
        <v>99</v>
      </c>
      <c r="F11" s="157">
        <v>99.7</v>
      </c>
      <c r="G11" s="157">
        <v>97.3</v>
      </c>
      <c r="H11" s="157">
        <v>99.6</v>
      </c>
      <c r="I11" s="157">
        <v>97.9</v>
      </c>
      <c r="J11" s="157">
        <v>100.3</v>
      </c>
      <c r="K11" s="158">
        <f t="shared" si="0"/>
        <v>593.8</v>
      </c>
      <c r="L11" s="152" t="s">
        <v>29</v>
      </c>
      <c r="M11" s="153">
        <v>16</v>
      </c>
      <c r="N11" s="153">
        <v>1</v>
      </c>
    </row>
    <row r="12" spans="1:14" ht="28.5" customHeight="1">
      <c r="A12" s="150">
        <v>5</v>
      </c>
      <c r="B12" s="121" t="s">
        <v>141</v>
      </c>
      <c r="C12" s="122" t="s">
        <v>14</v>
      </c>
      <c r="D12" s="123">
        <v>2003</v>
      </c>
      <c r="E12" s="157">
        <v>99.2</v>
      </c>
      <c r="F12" s="157">
        <v>99.1</v>
      </c>
      <c r="G12" s="157">
        <v>100.8</v>
      </c>
      <c r="H12" s="157">
        <v>97.1</v>
      </c>
      <c r="I12" s="157">
        <v>99.2</v>
      </c>
      <c r="J12" s="157">
        <v>98.2</v>
      </c>
      <c r="K12" s="158">
        <f t="shared" si="0"/>
        <v>593.6</v>
      </c>
      <c r="L12" s="152" t="s">
        <v>29</v>
      </c>
      <c r="M12" s="153">
        <v>15</v>
      </c>
      <c r="N12" s="153">
        <v>1</v>
      </c>
    </row>
    <row r="13" spans="1:14" ht="28.5" customHeight="1">
      <c r="A13" s="150">
        <v>6</v>
      </c>
      <c r="B13" s="124" t="s">
        <v>18</v>
      </c>
      <c r="C13" s="125" t="s">
        <v>226</v>
      </c>
      <c r="D13" s="126">
        <v>2000</v>
      </c>
      <c r="E13" s="157">
        <v>96.3</v>
      </c>
      <c r="F13" s="157">
        <v>99.7</v>
      </c>
      <c r="G13" s="157">
        <v>97</v>
      </c>
      <c r="H13" s="157">
        <v>100.8</v>
      </c>
      <c r="I13" s="157">
        <v>97</v>
      </c>
      <c r="J13" s="157">
        <v>101.2</v>
      </c>
      <c r="K13" s="158">
        <f t="shared" si="0"/>
        <v>592</v>
      </c>
      <c r="L13" s="152" t="s">
        <v>29</v>
      </c>
      <c r="M13" s="153">
        <v>14</v>
      </c>
      <c r="N13" s="153">
        <v>1</v>
      </c>
    </row>
    <row r="14" spans="1:14" ht="28.5" customHeight="1">
      <c r="A14" s="150">
        <v>7</v>
      </c>
      <c r="B14" s="124" t="s">
        <v>77</v>
      </c>
      <c r="C14" s="125" t="s">
        <v>229</v>
      </c>
      <c r="D14" s="126">
        <v>1999</v>
      </c>
      <c r="E14" s="157">
        <v>96.7</v>
      </c>
      <c r="F14" s="157">
        <v>97.1</v>
      </c>
      <c r="G14" s="157">
        <v>100.7</v>
      </c>
      <c r="H14" s="157">
        <v>98.4</v>
      </c>
      <c r="I14" s="157">
        <v>96.6</v>
      </c>
      <c r="J14" s="157">
        <v>98.9</v>
      </c>
      <c r="K14" s="158">
        <f t="shared" si="0"/>
        <v>588.4</v>
      </c>
      <c r="L14" s="152" t="s">
        <v>29</v>
      </c>
      <c r="M14" s="153">
        <v>13</v>
      </c>
      <c r="N14" s="153">
        <v>1</v>
      </c>
    </row>
    <row r="15" spans="1:14" ht="28.5" customHeight="1">
      <c r="A15" s="150">
        <v>8</v>
      </c>
      <c r="B15" s="121" t="s">
        <v>209</v>
      </c>
      <c r="C15" s="122" t="s">
        <v>230</v>
      </c>
      <c r="D15" s="123">
        <v>2000</v>
      </c>
      <c r="E15" s="157">
        <v>97.5</v>
      </c>
      <c r="F15" s="157">
        <v>94.7</v>
      </c>
      <c r="G15" s="157">
        <v>97.6</v>
      </c>
      <c r="H15" s="157">
        <v>96.4</v>
      </c>
      <c r="I15" s="157">
        <v>97.7</v>
      </c>
      <c r="J15" s="157">
        <v>92.1</v>
      </c>
      <c r="K15" s="158">
        <f t="shared" si="0"/>
        <v>575.9999999999999</v>
      </c>
      <c r="L15" s="152" t="s">
        <v>29</v>
      </c>
      <c r="M15" s="153">
        <v>12</v>
      </c>
      <c r="N15" s="153">
        <v>1</v>
      </c>
    </row>
    <row r="16" spans="1:14" ht="28.5" customHeight="1">
      <c r="A16" s="150">
        <v>9</v>
      </c>
      <c r="B16" s="121" t="s">
        <v>24</v>
      </c>
      <c r="C16" s="122" t="s">
        <v>80</v>
      </c>
      <c r="D16" s="123">
        <v>1999</v>
      </c>
      <c r="E16" s="157">
        <v>92.7</v>
      </c>
      <c r="F16" s="157">
        <v>95.8</v>
      </c>
      <c r="G16" s="157">
        <v>94.3</v>
      </c>
      <c r="H16" s="157">
        <v>99.5</v>
      </c>
      <c r="I16" s="157">
        <v>96.4</v>
      </c>
      <c r="J16" s="157">
        <v>95.4</v>
      </c>
      <c r="K16" s="158">
        <f t="shared" si="0"/>
        <v>574.1</v>
      </c>
      <c r="L16" s="152" t="s">
        <v>29</v>
      </c>
      <c r="M16" s="153">
        <v>11</v>
      </c>
      <c r="N16" s="153">
        <v>1</v>
      </c>
    </row>
    <row r="17" spans="1:14" ht="28.5" customHeight="1">
      <c r="A17" s="150">
        <v>10</v>
      </c>
      <c r="B17" s="121" t="s">
        <v>128</v>
      </c>
      <c r="C17" s="122" t="s">
        <v>229</v>
      </c>
      <c r="D17" s="123">
        <v>2003</v>
      </c>
      <c r="E17" s="157">
        <v>93.5</v>
      </c>
      <c r="F17" s="157">
        <v>92.3</v>
      </c>
      <c r="G17" s="157">
        <v>100.6</v>
      </c>
      <c r="H17" s="157">
        <v>97</v>
      </c>
      <c r="I17" s="157">
        <v>94.8</v>
      </c>
      <c r="J17" s="157">
        <v>92.9</v>
      </c>
      <c r="K17" s="158">
        <f t="shared" si="0"/>
        <v>571.1</v>
      </c>
      <c r="L17" s="152" t="s">
        <v>29</v>
      </c>
      <c r="M17" s="153">
        <v>10</v>
      </c>
      <c r="N17" s="153">
        <v>1</v>
      </c>
    </row>
    <row r="18" spans="1:14" ht="28.5" customHeight="1">
      <c r="A18" s="150">
        <v>11</v>
      </c>
      <c r="B18" s="121" t="s">
        <v>86</v>
      </c>
      <c r="C18" s="122" t="s">
        <v>80</v>
      </c>
      <c r="D18" s="123">
        <v>2000</v>
      </c>
      <c r="E18" s="157">
        <v>94.9</v>
      </c>
      <c r="F18" s="157">
        <v>92.8</v>
      </c>
      <c r="G18" s="157">
        <v>97</v>
      </c>
      <c r="H18" s="157">
        <v>94.2</v>
      </c>
      <c r="I18" s="157">
        <v>93.9</v>
      </c>
      <c r="J18" s="157">
        <v>97.7</v>
      </c>
      <c r="K18" s="158">
        <f t="shared" si="0"/>
        <v>570.5</v>
      </c>
      <c r="L18" s="152" t="s">
        <v>29</v>
      </c>
      <c r="M18" s="153">
        <v>9</v>
      </c>
      <c r="N18" s="153">
        <v>1</v>
      </c>
    </row>
    <row r="19" spans="1:14" ht="28.5" customHeight="1">
      <c r="A19" s="150">
        <v>12</v>
      </c>
      <c r="B19" s="121" t="s">
        <v>210</v>
      </c>
      <c r="C19" s="122" t="s">
        <v>230</v>
      </c>
      <c r="D19" s="123">
        <v>2003</v>
      </c>
      <c r="E19" s="157">
        <v>96</v>
      </c>
      <c r="F19" s="157">
        <v>95.4</v>
      </c>
      <c r="G19" s="157">
        <v>96.8</v>
      </c>
      <c r="H19" s="157">
        <v>93.2</v>
      </c>
      <c r="I19" s="157">
        <v>92.4</v>
      </c>
      <c r="J19" s="157">
        <v>96.5</v>
      </c>
      <c r="K19" s="158">
        <f t="shared" si="0"/>
        <v>570.3</v>
      </c>
      <c r="L19" s="152" t="s">
        <v>29</v>
      </c>
      <c r="M19" s="153">
        <v>8</v>
      </c>
      <c r="N19" s="153">
        <v>1</v>
      </c>
    </row>
    <row r="20" spans="1:14" ht="28.5" customHeight="1">
      <c r="A20" s="150">
        <v>13</v>
      </c>
      <c r="B20" s="124" t="s">
        <v>211</v>
      </c>
      <c r="C20" s="125" t="s">
        <v>229</v>
      </c>
      <c r="D20" s="126">
        <v>2003</v>
      </c>
      <c r="E20" s="157">
        <v>92.2</v>
      </c>
      <c r="F20" s="157">
        <v>96.8</v>
      </c>
      <c r="G20" s="157">
        <v>94.3</v>
      </c>
      <c r="H20" s="157">
        <v>94.6</v>
      </c>
      <c r="I20" s="157">
        <v>92.3</v>
      </c>
      <c r="J20" s="157">
        <v>96.4</v>
      </c>
      <c r="K20" s="158">
        <f t="shared" si="0"/>
        <v>566.6</v>
      </c>
      <c r="L20" s="152" t="s">
        <v>30</v>
      </c>
      <c r="M20" s="153">
        <v>7</v>
      </c>
      <c r="N20" s="153"/>
    </row>
    <row r="21" spans="1:14" ht="28.5" customHeight="1">
      <c r="A21" s="150">
        <v>14</v>
      </c>
      <c r="B21" s="124" t="s">
        <v>27</v>
      </c>
      <c r="C21" s="125" t="s">
        <v>232</v>
      </c>
      <c r="D21" s="126">
        <v>1998</v>
      </c>
      <c r="E21" s="157">
        <v>93.9</v>
      </c>
      <c r="F21" s="157">
        <v>88.8</v>
      </c>
      <c r="G21" s="157">
        <v>93.4</v>
      </c>
      <c r="H21" s="157">
        <v>95.7</v>
      </c>
      <c r="I21" s="157">
        <v>88.8</v>
      </c>
      <c r="J21" s="157">
        <v>98.3</v>
      </c>
      <c r="K21" s="158">
        <f t="shared" si="0"/>
        <v>558.9</v>
      </c>
      <c r="L21" s="152" t="s">
        <v>30</v>
      </c>
      <c r="M21" s="153"/>
      <c r="N21" s="153"/>
    </row>
    <row r="22" spans="1:14" ht="28.5" customHeight="1">
      <c r="A22" s="150">
        <v>15</v>
      </c>
      <c r="B22" s="124" t="s">
        <v>97</v>
      </c>
      <c r="C22" s="125" t="s">
        <v>80</v>
      </c>
      <c r="D22" s="126">
        <v>2000</v>
      </c>
      <c r="E22" s="157">
        <v>90.8</v>
      </c>
      <c r="F22" s="157">
        <v>93.1</v>
      </c>
      <c r="G22" s="157">
        <v>93.4</v>
      </c>
      <c r="H22" s="157">
        <v>92.2</v>
      </c>
      <c r="I22" s="157">
        <v>89.3</v>
      </c>
      <c r="J22" s="157">
        <v>90.2</v>
      </c>
      <c r="K22" s="158">
        <f t="shared" si="0"/>
        <v>549</v>
      </c>
      <c r="L22" s="152" t="s">
        <v>30</v>
      </c>
      <c r="M22" s="153">
        <v>5</v>
      </c>
      <c r="N22" s="153"/>
    </row>
    <row r="23" spans="1:14" ht="28.5" customHeight="1">
      <c r="A23" s="150">
        <v>16</v>
      </c>
      <c r="B23" s="124" t="s">
        <v>208</v>
      </c>
      <c r="C23" s="125" t="s">
        <v>228</v>
      </c>
      <c r="D23" s="126">
        <v>2002</v>
      </c>
      <c r="E23" s="157">
        <v>92.2</v>
      </c>
      <c r="F23" s="157">
        <v>86.9</v>
      </c>
      <c r="G23" s="157">
        <v>87.2</v>
      </c>
      <c r="H23" s="157">
        <v>89.6</v>
      </c>
      <c r="I23" s="157">
        <v>89</v>
      </c>
      <c r="J23" s="157">
        <v>86.6</v>
      </c>
      <c r="K23" s="158">
        <f t="shared" si="0"/>
        <v>531.5</v>
      </c>
      <c r="L23" s="152" t="s">
        <v>31</v>
      </c>
      <c r="M23" s="153"/>
      <c r="N23" s="153"/>
    </row>
    <row r="24" spans="1:14" ht="28.5" customHeight="1">
      <c r="A24" s="150">
        <v>17</v>
      </c>
      <c r="B24" s="121" t="s">
        <v>198</v>
      </c>
      <c r="C24" s="122" t="s">
        <v>14</v>
      </c>
      <c r="D24" s="123">
        <v>2003</v>
      </c>
      <c r="E24" s="157">
        <v>87</v>
      </c>
      <c r="F24" s="157">
        <v>86.2</v>
      </c>
      <c r="G24" s="157">
        <v>83.9</v>
      </c>
      <c r="H24" s="157">
        <v>90.1</v>
      </c>
      <c r="I24" s="157">
        <v>81.1</v>
      </c>
      <c r="J24" s="157">
        <v>77.7</v>
      </c>
      <c r="K24" s="158">
        <f t="shared" si="0"/>
        <v>506.00000000000006</v>
      </c>
      <c r="L24" s="152"/>
      <c r="M24" s="153"/>
      <c r="N24" s="153"/>
    </row>
    <row r="25" spans="1:14" ht="28.5" customHeight="1">
      <c r="A25" s="150">
        <v>18</v>
      </c>
      <c r="B25" s="124" t="s">
        <v>103</v>
      </c>
      <c r="C25" s="125" t="s">
        <v>228</v>
      </c>
      <c r="D25" s="126">
        <v>2000</v>
      </c>
      <c r="E25" s="157">
        <v>93.2</v>
      </c>
      <c r="F25" s="157">
        <v>96.7</v>
      </c>
      <c r="G25" s="157"/>
      <c r="H25" s="275" t="s">
        <v>118</v>
      </c>
      <c r="I25" s="275" t="s">
        <v>275</v>
      </c>
      <c r="J25" s="275" t="s">
        <v>120</v>
      </c>
      <c r="K25" s="158">
        <f t="shared" si="0"/>
        <v>189.9</v>
      </c>
      <c r="L25" s="152"/>
      <c r="M25" s="153"/>
      <c r="N25" s="153"/>
    </row>
    <row r="26" spans="1:14" ht="28.5" customHeight="1">
      <c r="A26" s="150">
        <v>19</v>
      </c>
      <c r="B26" s="124" t="s">
        <v>104</v>
      </c>
      <c r="C26" s="125" t="s">
        <v>228</v>
      </c>
      <c r="D26" s="126">
        <v>2001</v>
      </c>
      <c r="E26" s="157">
        <v>87.2</v>
      </c>
      <c r="F26" s="157">
        <v>85.6</v>
      </c>
      <c r="G26" s="157"/>
      <c r="H26" s="275" t="s">
        <v>118</v>
      </c>
      <c r="I26" s="275" t="s">
        <v>275</v>
      </c>
      <c r="J26" s="275" t="s">
        <v>120</v>
      </c>
      <c r="K26" s="158">
        <f t="shared" si="0"/>
        <v>172.8</v>
      </c>
      <c r="L26" s="152"/>
      <c r="M26" s="153"/>
      <c r="N26" s="153"/>
    </row>
    <row r="27" spans="1:14" ht="28.5" customHeight="1">
      <c r="A27" s="150" t="s">
        <v>5</v>
      </c>
      <c r="B27" s="121" t="s">
        <v>207</v>
      </c>
      <c r="C27" s="122" t="s">
        <v>212</v>
      </c>
      <c r="D27" s="123">
        <v>2005</v>
      </c>
      <c r="E27" s="157">
        <v>96.8</v>
      </c>
      <c r="F27" s="157">
        <v>97.7</v>
      </c>
      <c r="G27" s="157">
        <v>97.6</v>
      </c>
      <c r="H27" s="157">
        <v>97.5</v>
      </c>
      <c r="I27" s="157">
        <v>96</v>
      </c>
      <c r="J27" s="157">
        <v>90.9</v>
      </c>
      <c r="K27" s="158">
        <f t="shared" si="0"/>
        <v>576.5</v>
      </c>
      <c r="L27" s="152"/>
      <c r="M27" s="153"/>
      <c r="N27" s="153"/>
    </row>
    <row r="28" spans="1:14" ht="28.5" customHeight="1">
      <c r="A28" s="150" t="s">
        <v>248</v>
      </c>
      <c r="B28" s="124" t="s">
        <v>204</v>
      </c>
      <c r="C28" s="125" t="s">
        <v>205</v>
      </c>
      <c r="D28" s="126">
        <v>2003</v>
      </c>
      <c r="E28" s="157"/>
      <c r="F28" s="157"/>
      <c r="G28" s="157"/>
      <c r="H28" s="157"/>
      <c r="I28" s="157"/>
      <c r="J28" s="157"/>
      <c r="K28" s="158"/>
      <c r="L28" s="152"/>
      <c r="M28" s="153"/>
      <c r="N28" s="153"/>
    </row>
    <row r="29" spans="1:14" ht="28.5" customHeight="1">
      <c r="A29" s="150" t="s">
        <v>248</v>
      </c>
      <c r="B29" s="124" t="s">
        <v>249</v>
      </c>
      <c r="C29" s="125" t="s">
        <v>219</v>
      </c>
      <c r="D29" s="126">
        <v>2004</v>
      </c>
      <c r="E29" s="157"/>
      <c r="F29" s="157"/>
      <c r="G29" s="157"/>
      <c r="H29" s="157"/>
      <c r="I29" s="157"/>
      <c r="J29" s="157"/>
      <c r="K29" s="158"/>
      <c r="L29" s="152"/>
      <c r="M29" s="153"/>
      <c r="N29" s="153"/>
    </row>
    <row r="30" spans="1:7" ht="25.5" customHeight="1">
      <c r="A30" s="65" t="s">
        <v>45</v>
      </c>
      <c r="B30" s="65"/>
      <c r="C30" s="50" t="s">
        <v>46</v>
      </c>
      <c r="D30" s="82" t="s">
        <v>61</v>
      </c>
      <c r="E30" s="70"/>
      <c r="F30" s="70"/>
      <c r="G30" s="70" t="s">
        <v>9</v>
      </c>
    </row>
    <row r="31" spans="1:7" ht="25.5" customHeight="1">
      <c r="A31" s="129" t="s">
        <v>225</v>
      </c>
      <c r="B31" s="132"/>
      <c r="C31" s="80">
        <v>19</v>
      </c>
      <c r="D31" s="52">
        <v>1</v>
      </c>
      <c r="E31" s="81"/>
      <c r="F31" s="81"/>
      <c r="G31" s="131">
        <f aca="true" t="shared" si="1" ref="G31:G39">SUM(C31:F31)</f>
        <v>20</v>
      </c>
    </row>
    <row r="32" spans="1:7" ht="25.5" customHeight="1">
      <c r="A32" s="129" t="s">
        <v>226</v>
      </c>
      <c r="B32" s="132"/>
      <c r="C32" s="92">
        <v>14</v>
      </c>
      <c r="D32" s="52">
        <v>1</v>
      </c>
      <c r="E32" s="81"/>
      <c r="F32" s="81"/>
      <c r="G32" s="131">
        <f t="shared" si="1"/>
        <v>15</v>
      </c>
    </row>
    <row r="33" spans="1:7" ht="25.5" customHeight="1">
      <c r="A33" s="129" t="s">
        <v>80</v>
      </c>
      <c r="B33" s="132"/>
      <c r="C33" s="92">
        <v>42</v>
      </c>
      <c r="D33" s="52">
        <v>3</v>
      </c>
      <c r="E33" s="81"/>
      <c r="F33" s="81"/>
      <c r="G33" s="131">
        <f t="shared" si="1"/>
        <v>45</v>
      </c>
    </row>
    <row r="34" spans="1:7" ht="25.5" customHeight="1">
      <c r="A34" s="129" t="s">
        <v>229</v>
      </c>
      <c r="B34" s="130"/>
      <c r="C34" s="80">
        <v>30</v>
      </c>
      <c r="D34" s="52">
        <v>2</v>
      </c>
      <c r="E34" s="81"/>
      <c r="F34" s="81"/>
      <c r="G34" s="131">
        <f t="shared" si="1"/>
        <v>32</v>
      </c>
    </row>
    <row r="35" spans="1:7" ht="25.5" customHeight="1">
      <c r="A35" s="129" t="s">
        <v>230</v>
      </c>
      <c r="B35" s="130"/>
      <c r="C35" s="80">
        <v>20</v>
      </c>
      <c r="D35" s="52">
        <v>2</v>
      </c>
      <c r="E35" s="81"/>
      <c r="F35" s="81"/>
      <c r="G35" s="131">
        <f t="shared" si="1"/>
        <v>22</v>
      </c>
    </row>
    <row r="36" spans="1:7" ht="25.5" customHeight="1">
      <c r="A36" s="129" t="s">
        <v>231</v>
      </c>
      <c r="B36" s="130"/>
      <c r="C36" s="80">
        <v>16</v>
      </c>
      <c r="D36" s="52">
        <v>1</v>
      </c>
      <c r="E36" s="81"/>
      <c r="F36" s="81"/>
      <c r="G36" s="131">
        <f t="shared" si="1"/>
        <v>17</v>
      </c>
    </row>
    <row r="37" spans="1:7" ht="25.5" customHeight="1">
      <c r="A37" s="129" t="s">
        <v>232</v>
      </c>
      <c r="B37" s="130"/>
      <c r="C37" s="80"/>
      <c r="D37" s="52"/>
      <c r="E37" s="81"/>
      <c r="F37" s="81"/>
      <c r="G37" s="131">
        <f t="shared" si="1"/>
        <v>0</v>
      </c>
    </row>
    <row r="38" spans="1:7" ht="25.5" customHeight="1">
      <c r="A38" s="24" t="s">
        <v>205</v>
      </c>
      <c r="B38" s="130"/>
      <c r="C38" s="80"/>
      <c r="D38" s="52"/>
      <c r="E38" s="81"/>
      <c r="F38" s="81"/>
      <c r="G38" s="131">
        <f t="shared" si="1"/>
        <v>0</v>
      </c>
    </row>
    <row r="39" spans="1:7" ht="24" customHeight="1">
      <c r="A39" s="24" t="s">
        <v>14</v>
      </c>
      <c r="B39" s="130"/>
      <c r="C39" s="80">
        <v>33</v>
      </c>
      <c r="D39" s="52">
        <v>2</v>
      </c>
      <c r="E39" s="81"/>
      <c r="F39" s="81"/>
      <c r="G39" s="131">
        <f t="shared" si="1"/>
        <v>35</v>
      </c>
    </row>
    <row r="40" spans="1:7" ht="15.75">
      <c r="A40" s="84"/>
      <c r="B40" s="66"/>
      <c r="C40" s="50"/>
      <c r="D40" s="50"/>
      <c r="E40" s="50"/>
      <c r="G40" s="172"/>
    </row>
    <row r="41" spans="1:8" ht="15.75">
      <c r="A41" s="33" t="s">
        <v>36</v>
      </c>
      <c r="B41" s="34"/>
      <c r="C41" s="35"/>
      <c r="D41" s="36"/>
      <c r="E41" s="37"/>
      <c r="F41" s="36"/>
      <c r="G41" s="38"/>
      <c r="H41" s="37" t="s">
        <v>37</v>
      </c>
    </row>
    <row r="42" spans="1:8" ht="15.75">
      <c r="A42" s="34"/>
      <c r="B42" s="34"/>
      <c r="C42" s="35"/>
      <c r="D42" s="35"/>
      <c r="E42" s="37"/>
      <c r="F42" s="35"/>
      <c r="G42" s="38"/>
      <c r="H42" s="40"/>
    </row>
    <row r="43" spans="1:9" ht="15.75">
      <c r="A43" s="41" t="s">
        <v>107</v>
      </c>
      <c r="B43" s="34"/>
      <c r="C43" s="42"/>
      <c r="D43" s="35"/>
      <c r="E43" s="35"/>
      <c r="F43" s="34"/>
      <c r="G43" s="38"/>
      <c r="H43" s="37" t="s">
        <v>108</v>
      </c>
      <c r="I43" s="43"/>
    </row>
  </sheetData>
  <sheetProtection/>
  <printOptions horizontalCentered="1"/>
  <pageMargins left="0.1968503937007874" right="0.75" top="0" bottom="0" header="0.5118110236220472" footer="0.5118110236220472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zoomScale="80" zoomScaleNormal="80" zoomScalePageLayoutView="0" workbookViewId="0" topLeftCell="A1">
      <selection activeCell="K38" sqref="K38"/>
    </sheetView>
  </sheetViews>
  <sheetFormatPr defaultColWidth="9.00390625" defaultRowHeight="15"/>
  <cols>
    <col min="1" max="1" width="5.57421875" style="12" customWidth="1"/>
    <col min="2" max="2" width="25.00390625" style="12" customWidth="1"/>
    <col min="3" max="3" width="25.140625" style="14" customWidth="1"/>
    <col min="4" max="4" width="5.421875" style="1" customWidth="1"/>
    <col min="5" max="5" width="6.28125" style="12" customWidth="1"/>
    <col min="6" max="6" width="6.7109375" style="12" customWidth="1"/>
    <col min="7" max="7" width="6.00390625" style="12" customWidth="1"/>
    <col min="8" max="8" width="6.00390625" style="12" bestFit="1" customWidth="1"/>
    <col min="9" max="9" width="8.140625" style="12" customWidth="1"/>
    <col min="10" max="10" width="7.28125" style="12" customWidth="1"/>
    <col min="11" max="11" width="7.140625" style="43" customWidth="1"/>
    <col min="12" max="12" width="9.140625" style="43" customWidth="1"/>
    <col min="13" max="13" width="7.421875" style="0" customWidth="1"/>
    <col min="14" max="14" width="8.7109375" style="0" customWidth="1"/>
  </cols>
  <sheetData>
    <row r="1" spans="2:12" ht="20.25">
      <c r="B1" s="171" t="s">
        <v>156</v>
      </c>
      <c r="E1" s="15"/>
      <c r="F1" s="16"/>
      <c r="J1"/>
      <c r="K1"/>
      <c r="L1"/>
    </row>
    <row r="2" spans="2:12" ht="18.75">
      <c r="B2" s="18" t="s">
        <v>158</v>
      </c>
      <c r="C2" s="17"/>
      <c r="D2" s="18"/>
      <c r="E2" s="15"/>
      <c r="F2" s="16"/>
      <c r="J2"/>
      <c r="K2"/>
      <c r="L2"/>
    </row>
    <row r="3" spans="2:11" ht="18">
      <c r="B3" s="20"/>
      <c r="C3" s="17"/>
      <c r="D3" s="18"/>
      <c r="E3" s="51"/>
      <c r="F3" s="51"/>
      <c r="G3" s="51"/>
      <c r="H3" s="51"/>
      <c r="I3" s="51"/>
      <c r="J3" s="51"/>
      <c r="K3" s="51"/>
    </row>
    <row r="4" spans="1:11" ht="25.5" customHeight="1">
      <c r="A4" s="22" t="s">
        <v>60</v>
      </c>
      <c r="B4" s="20"/>
      <c r="C4" s="120" t="s">
        <v>42</v>
      </c>
      <c r="D4" s="18"/>
      <c r="E4" s="4"/>
      <c r="F4" s="4" t="s">
        <v>2</v>
      </c>
      <c r="G4" s="4" t="s">
        <v>3</v>
      </c>
      <c r="H4" s="4" t="s">
        <v>4</v>
      </c>
      <c r="I4" s="4" t="s">
        <v>29</v>
      </c>
      <c r="J4" s="4" t="s">
        <v>30</v>
      </c>
      <c r="K4" s="4" t="s">
        <v>31</v>
      </c>
    </row>
    <row r="5" spans="5:11" ht="15" customHeight="1">
      <c r="E5" s="4" t="s">
        <v>39</v>
      </c>
      <c r="F5" s="233">
        <v>623</v>
      </c>
      <c r="G5" s="233">
        <v>611</v>
      </c>
      <c r="H5" s="233">
        <v>597</v>
      </c>
      <c r="I5" s="233">
        <v>570</v>
      </c>
      <c r="J5" s="233">
        <v>543</v>
      </c>
      <c r="K5" s="233">
        <v>515</v>
      </c>
    </row>
    <row r="6" spans="1:14" ht="15">
      <c r="A6" s="79" t="s">
        <v>11</v>
      </c>
      <c r="B6" s="74" t="s">
        <v>34</v>
      </c>
      <c r="C6" s="74" t="s">
        <v>35</v>
      </c>
      <c r="D6" s="45" t="s">
        <v>15</v>
      </c>
      <c r="E6" s="45">
        <v>1</v>
      </c>
      <c r="F6" s="45">
        <v>2</v>
      </c>
      <c r="G6" s="45">
        <v>3</v>
      </c>
      <c r="H6" s="45">
        <v>4</v>
      </c>
      <c r="I6" s="45">
        <v>5</v>
      </c>
      <c r="J6" s="45">
        <v>6</v>
      </c>
      <c r="K6" s="45" t="s">
        <v>9</v>
      </c>
      <c r="L6" s="45" t="s">
        <v>10</v>
      </c>
      <c r="M6" s="46" t="s">
        <v>12</v>
      </c>
      <c r="N6" s="46" t="s">
        <v>41</v>
      </c>
    </row>
    <row r="7" spans="1:14" ht="18" customHeight="1">
      <c r="A7" s="74"/>
      <c r="B7" s="85"/>
      <c r="C7" s="74"/>
      <c r="D7" s="45"/>
      <c r="E7" s="25"/>
      <c r="F7" s="25"/>
      <c r="G7" s="25"/>
      <c r="H7" s="25"/>
      <c r="I7" s="25"/>
      <c r="J7" s="25"/>
      <c r="K7" s="25"/>
      <c r="L7" s="49" t="s">
        <v>43</v>
      </c>
      <c r="M7" s="50">
        <v>1.7</v>
      </c>
      <c r="N7" s="50"/>
    </row>
    <row r="8" spans="1:14" ht="26.25" customHeight="1">
      <c r="A8" s="150">
        <v>1</v>
      </c>
      <c r="B8" s="31" t="s">
        <v>79</v>
      </c>
      <c r="C8" s="31" t="s">
        <v>225</v>
      </c>
      <c r="D8" s="86">
        <v>2000</v>
      </c>
      <c r="E8" s="157">
        <v>103.7</v>
      </c>
      <c r="F8" s="157">
        <v>101.9</v>
      </c>
      <c r="G8" s="157">
        <v>99.8</v>
      </c>
      <c r="H8" s="157">
        <v>99.8</v>
      </c>
      <c r="I8" s="157">
        <v>104</v>
      </c>
      <c r="J8" s="157">
        <v>101.5</v>
      </c>
      <c r="K8" s="158">
        <f aca="true" t="shared" si="0" ref="K8:K19">SUM(E8:J8)</f>
        <v>610.7</v>
      </c>
      <c r="L8" s="151" t="s">
        <v>4</v>
      </c>
      <c r="M8" s="153">
        <v>19</v>
      </c>
      <c r="N8" s="153">
        <v>2</v>
      </c>
    </row>
    <row r="9" spans="1:14" ht="26.25" customHeight="1">
      <c r="A9" s="150">
        <v>2</v>
      </c>
      <c r="B9" s="31" t="s">
        <v>26</v>
      </c>
      <c r="C9" s="31" t="s">
        <v>231</v>
      </c>
      <c r="D9" s="86">
        <v>1998</v>
      </c>
      <c r="E9" s="157">
        <v>102.6</v>
      </c>
      <c r="F9" s="157">
        <v>100.6</v>
      </c>
      <c r="G9" s="157">
        <v>102.1</v>
      </c>
      <c r="H9" s="157">
        <v>98.6</v>
      </c>
      <c r="I9" s="157">
        <v>101.1</v>
      </c>
      <c r="J9" s="157">
        <v>101.4</v>
      </c>
      <c r="K9" s="158">
        <f t="shared" si="0"/>
        <v>606.4</v>
      </c>
      <c r="L9" s="151" t="s">
        <v>4</v>
      </c>
      <c r="M9" s="153">
        <v>17.3</v>
      </c>
      <c r="N9" s="153">
        <v>2</v>
      </c>
    </row>
    <row r="10" spans="1:14" ht="26.25" customHeight="1">
      <c r="A10" s="150">
        <v>3</v>
      </c>
      <c r="B10" s="27" t="s">
        <v>129</v>
      </c>
      <c r="C10" s="27" t="s">
        <v>230</v>
      </c>
      <c r="D10" s="87">
        <v>2003</v>
      </c>
      <c r="E10" s="157">
        <v>96.5</v>
      </c>
      <c r="F10" s="157">
        <v>101.8</v>
      </c>
      <c r="G10" s="157">
        <v>101.6</v>
      </c>
      <c r="H10" s="157">
        <v>100</v>
      </c>
      <c r="I10" s="157">
        <v>101.1</v>
      </c>
      <c r="J10" s="162">
        <v>100.8</v>
      </c>
      <c r="K10" s="158">
        <f t="shared" si="0"/>
        <v>601.8</v>
      </c>
      <c r="L10" s="151" t="s">
        <v>4</v>
      </c>
      <c r="M10" s="153">
        <v>15.6</v>
      </c>
      <c r="N10" s="153">
        <v>2</v>
      </c>
    </row>
    <row r="11" spans="1:14" ht="26.25" customHeight="1">
      <c r="A11" s="150">
        <v>4</v>
      </c>
      <c r="B11" s="31" t="s">
        <v>16</v>
      </c>
      <c r="C11" s="31" t="s">
        <v>229</v>
      </c>
      <c r="D11" s="86">
        <v>2000</v>
      </c>
      <c r="E11" s="157">
        <v>101</v>
      </c>
      <c r="F11" s="157">
        <v>99.9</v>
      </c>
      <c r="G11" s="157">
        <v>99.4</v>
      </c>
      <c r="H11" s="157">
        <v>100.3</v>
      </c>
      <c r="I11" s="157">
        <v>98.9</v>
      </c>
      <c r="J11" s="157">
        <v>100.3</v>
      </c>
      <c r="K11" s="158">
        <f t="shared" si="0"/>
        <v>599.8</v>
      </c>
      <c r="L11" s="151" t="s">
        <v>4</v>
      </c>
      <c r="M11" s="153">
        <v>13.9</v>
      </c>
      <c r="N11" s="153">
        <v>2</v>
      </c>
    </row>
    <row r="12" spans="1:14" ht="26.25" customHeight="1">
      <c r="A12" s="150">
        <v>5</v>
      </c>
      <c r="B12" s="31" t="s">
        <v>25</v>
      </c>
      <c r="C12" s="31" t="s">
        <v>232</v>
      </c>
      <c r="D12" s="86">
        <v>1999</v>
      </c>
      <c r="E12" s="157">
        <v>96</v>
      </c>
      <c r="F12" s="157">
        <v>99</v>
      </c>
      <c r="G12" s="157">
        <v>100</v>
      </c>
      <c r="H12" s="157">
        <v>99</v>
      </c>
      <c r="I12" s="157">
        <v>101.7</v>
      </c>
      <c r="J12" s="157">
        <v>100.8</v>
      </c>
      <c r="K12" s="158">
        <f t="shared" si="0"/>
        <v>596.5</v>
      </c>
      <c r="L12" s="151" t="s">
        <v>29</v>
      </c>
      <c r="M12" s="153">
        <v>12.2</v>
      </c>
      <c r="N12" s="153">
        <v>1</v>
      </c>
    </row>
    <row r="13" spans="1:14" ht="26.25" customHeight="1">
      <c r="A13" s="150">
        <v>6</v>
      </c>
      <c r="B13" s="31" t="s">
        <v>85</v>
      </c>
      <c r="C13" s="31" t="s">
        <v>230</v>
      </c>
      <c r="D13" s="86">
        <v>2000</v>
      </c>
      <c r="E13" s="157">
        <v>101.3</v>
      </c>
      <c r="F13" s="157">
        <v>98.9</v>
      </c>
      <c r="G13" s="157">
        <v>100.7</v>
      </c>
      <c r="H13" s="157">
        <v>96.3</v>
      </c>
      <c r="I13" s="157">
        <v>100.8</v>
      </c>
      <c r="J13" s="157">
        <v>95.7</v>
      </c>
      <c r="K13" s="158">
        <f t="shared" si="0"/>
        <v>593.7</v>
      </c>
      <c r="L13" s="151" t="s">
        <v>29</v>
      </c>
      <c r="M13" s="153">
        <v>10.5</v>
      </c>
      <c r="N13" s="153">
        <v>1</v>
      </c>
    </row>
    <row r="14" spans="1:14" ht="26.25" customHeight="1">
      <c r="A14" s="150">
        <v>7</v>
      </c>
      <c r="B14" s="31" t="s">
        <v>127</v>
      </c>
      <c r="C14" s="31" t="s">
        <v>229</v>
      </c>
      <c r="D14" s="86">
        <v>2003</v>
      </c>
      <c r="E14" s="157">
        <v>97.1</v>
      </c>
      <c r="F14" s="157">
        <v>97.7</v>
      </c>
      <c r="G14" s="157">
        <v>98.6</v>
      </c>
      <c r="H14" s="157">
        <v>100.1</v>
      </c>
      <c r="I14" s="157">
        <v>99.1</v>
      </c>
      <c r="J14" s="157">
        <v>95.2</v>
      </c>
      <c r="K14" s="158">
        <f t="shared" si="0"/>
        <v>587.8000000000001</v>
      </c>
      <c r="L14" s="151" t="s">
        <v>29</v>
      </c>
      <c r="M14" s="153">
        <v>8.8</v>
      </c>
      <c r="N14" s="153">
        <v>1</v>
      </c>
    </row>
    <row r="15" spans="1:14" ht="26.25" customHeight="1">
      <c r="A15" s="150">
        <v>8</v>
      </c>
      <c r="B15" s="31" t="s">
        <v>109</v>
      </c>
      <c r="C15" s="31" t="s">
        <v>229</v>
      </c>
      <c r="D15" s="86">
        <v>2001</v>
      </c>
      <c r="E15" s="157">
        <v>91.6</v>
      </c>
      <c r="F15" s="157">
        <v>94.8</v>
      </c>
      <c r="G15" s="157">
        <v>98.3</v>
      </c>
      <c r="H15" s="157">
        <v>95.9</v>
      </c>
      <c r="I15" s="157">
        <v>97.3</v>
      </c>
      <c r="J15" s="157">
        <v>95.4</v>
      </c>
      <c r="K15" s="158">
        <f t="shared" si="0"/>
        <v>573.3000000000001</v>
      </c>
      <c r="L15" s="151" t="s">
        <v>29</v>
      </c>
      <c r="M15" s="153">
        <v>7.1</v>
      </c>
      <c r="N15" s="153">
        <v>1</v>
      </c>
    </row>
    <row r="16" spans="1:14" ht="26.25" customHeight="1">
      <c r="A16" s="150">
        <v>9</v>
      </c>
      <c r="B16" s="31" t="s">
        <v>96</v>
      </c>
      <c r="C16" s="31" t="s">
        <v>80</v>
      </c>
      <c r="D16" s="86">
        <v>1999</v>
      </c>
      <c r="E16" s="157">
        <v>97.4</v>
      </c>
      <c r="F16" s="157">
        <v>95.3</v>
      </c>
      <c r="G16" s="157">
        <v>98.7</v>
      </c>
      <c r="H16" s="157">
        <v>96.3</v>
      </c>
      <c r="I16" s="157">
        <v>97.7</v>
      </c>
      <c r="J16" s="157">
        <v>84.7</v>
      </c>
      <c r="K16" s="158">
        <f t="shared" si="0"/>
        <v>570.1</v>
      </c>
      <c r="L16" s="151" t="s">
        <v>29</v>
      </c>
      <c r="M16" s="153">
        <v>5.4</v>
      </c>
      <c r="N16" s="153">
        <v>1</v>
      </c>
    </row>
    <row r="17" spans="1:14" ht="26.25" customHeight="1">
      <c r="A17" s="150">
        <v>10</v>
      </c>
      <c r="B17" s="27" t="s">
        <v>87</v>
      </c>
      <c r="C17" s="27" t="s">
        <v>80</v>
      </c>
      <c r="D17" s="87">
        <v>2001</v>
      </c>
      <c r="E17" s="157">
        <v>90.8</v>
      </c>
      <c r="F17" s="157">
        <v>91.7</v>
      </c>
      <c r="G17" s="157">
        <v>95</v>
      </c>
      <c r="H17" s="157">
        <v>95.6</v>
      </c>
      <c r="I17" s="157">
        <v>96.9</v>
      </c>
      <c r="J17" s="157">
        <v>96.1</v>
      </c>
      <c r="K17" s="158">
        <f t="shared" si="0"/>
        <v>566.1</v>
      </c>
      <c r="L17" s="151" t="s">
        <v>30</v>
      </c>
      <c r="M17" s="153">
        <v>3.7</v>
      </c>
      <c r="N17" s="153"/>
    </row>
    <row r="18" spans="1:14" ht="26.25" customHeight="1">
      <c r="A18" s="150">
        <v>11</v>
      </c>
      <c r="B18" s="31" t="s">
        <v>125</v>
      </c>
      <c r="C18" s="31" t="s">
        <v>0</v>
      </c>
      <c r="D18" s="86">
        <v>1998</v>
      </c>
      <c r="E18" s="157">
        <v>87.1</v>
      </c>
      <c r="F18" s="157">
        <v>93.9</v>
      </c>
      <c r="G18" s="157">
        <v>96</v>
      </c>
      <c r="H18" s="157">
        <v>97.9</v>
      </c>
      <c r="I18" s="157">
        <v>96.2</v>
      </c>
      <c r="J18" s="157">
        <v>94.9</v>
      </c>
      <c r="K18" s="158">
        <f t="shared" si="0"/>
        <v>566</v>
      </c>
      <c r="L18" s="151" t="s">
        <v>30</v>
      </c>
      <c r="M18" s="153"/>
      <c r="N18" s="153"/>
    </row>
    <row r="19" spans="1:14" ht="26.25" customHeight="1">
      <c r="A19" s="150">
        <v>12</v>
      </c>
      <c r="B19" s="31" t="s">
        <v>239</v>
      </c>
      <c r="C19" s="31" t="s">
        <v>14</v>
      </c>
      <c r="D19" s="86">
        <v>2003</v>
      </c>
      <c r="E19" s="157">
        <v>92.5</v>
      </c>
      <c r="F19" s="157">
        <v>88.2</v>
      </c>
      <c r="G19" s="157">
        <v>89.9</v>
      </c>
      <c r="H19" s="157">
        <v>89.7</v>
      </c>
      <c r="I19" s="157">
        <v>83.1</v>
      </c>
      <c r="J19" s="157">
        <v>82.5</v>
      </c>
      <c r="K19" s="158">
        <f t="shared" si="0"/>
        <v>525.9</v>
      </c>
      <c r="L19" s="151" t="s">
        <v>31</v>
      </c>
      <c r="M19" s="153"/>
      <c r="N19" s="153"/>
    </row>
    <row r="20" spans="1:14" ht="26.25" customHeight="1">
      <c r="A20" s="150" t="s">
        <v>248</v>
      </c>
      <c r="B20" s="31" t="s">
        <v>105</v>
      </c>
      <c r="C20" s="31" t="s">
        <v>240</v>
      </c>
      <c r="D20" s="86">
        <v>2000</v>
      </c>
      <c r="E20" s="157"/>
      <c r="F20" s="157"/>
      <c r="G20" s="157"/>
      <c r="H20" s="157"/>
      <c r="I20" s="157"/>
      <c r="J20" s="157"/>
      <c r="K20" s="158"/>
      <c r="L20" s="151"/>
      <c r="M20" s="153"/>
      <c r="N20" s="153"/>
    </row>
    <row r="21" ht="21" customHeight="1"/>
    <row r="22" spans="1:7" ht="21" customHeight="1">
      <c r="A22" s="84"/>
      <c r="B22" s="65" t="s">
        <v>45</v>
      </c>
      <c r="C22" s="50" t="s">
        <v>46</v>
      </c>
      <c r="D22" s="82" t="s">
        <v>61</v>
      </c>
      <c r="E22" s="70"/>
      <c r="F22" s="70"/>
      <c r="G22" s="70" t="s">
        <v>9</v>
      </c>
    </row>
    <row r="23" spans="1:8" ht="15.75">
      <c r="A23" s="68" t="s">
        <v>225</v>
      </c>
      <c r="B23" s="71"/>
      <c r="C23" s="166">
        <v>19</v>
      </c>
      <c r="D23" s="331">
        <v>2</v>
      </c>
      <c r="E23" s="332"/>
      <c r="F23" s="167"/>
      <c r="G23" s="333">
        <f aca="true" t="shared" si="1" ref="G23:G30">C23+D23</f>
        <v>21</v>
      </c>
      <c r="H23" s="332"/>
    </row>
    <row r="24" spans="1:8" ht="15.75">
      <c r="A24" s="68" t="s">
        <v>80</v>
      </c>
      <c r="B24" s="71"/>
      <c r="C24" s="166">
        <v>9.1</v>
      </c>
      <c r="D24" s="331">
        <v>1</v>
      </c>
      <c r="E24" s="332"/>
      <c r="F24" s="167"/>
      <c r="G24" s="333">
        <f t="shared" si="1"/>
        <v>10.1</v>
      </c>
      <c r="H24" s="332"/>
    </row>
    <row r="25" spans="1:8" ht="15.75">
      <c r="A25" s="68" t="s">
        <v>229</v>
      </c>
      <c r="B25" s="71"/>
      <c r="C25" s="166">
        <v>29.8</v>
      </c>
      <c r="D25" s="331">
        <v>4</v>
      </c>
      <c r="E25" s="332"/>
      <c r="F25" s="167"/>
      <c r="G25" s="333">
        <f t="shared" si="1"/>
        <v>33.8</v>
      </c>
      <c r="H25" s="332"/>
    </row>
    <row r="26" spans="1:8" ht="15.75">
      <c r="A26" s="68" t="s">
        <v>230</v>
      </c>
      <c r="B26" s="71"/>
      <c r="C26" s="166">
        <v>26.1</v>
      </c>
      <c r="D26" s="331">
        <v>3</v>
      </c>
      <c r="E26" s="332"/>
      <c r="F26" s="167"/>
      <c r="G26" s="333">
        <f t="shared" si="1"/>
        <v>29.1</v>
      </c>
      <c r="H26" s="332"/>
    </row>
    <row r="27" spans="1:8" ht="15.75">
      <c r="A27" s="68" t="s">
        <v>0</v>
      </c>
      <c r="B27" s="71"/>
      <c r="C27" s="166"/>
      <c r="D27" s="331"/>
      <c r="E27" s="332"/>
      <c r="F27" s="167"/>
      <c r="G27" s="333">
        <f>C27+D27</f>
        <v>0</v>
      </c>
      <c r="H27" s="332"/>
    </row>
    <row r="28" spans="1:8" ht="15.75">
      <c r="A28" s="68" t="s">
        <v>231</v>
      </c>
      <c r="B28" s="71"/>
      <c r="C28" s="166">
        <v>17.3</v>
      </c>
      <c r="D28" s="331">
        <v>2</v>
      </c>
      <c r="E28" s="332"/>
      <c r="F28" s="167"/>
      <c r="G28" s="333">
        <f>C28+D28</f>
        <v>19.3</v>
      </c>
      <c r="H28" s="332"/>
    </row>
    <row r="29" spans="1:8" ht="15.75">
      <c r="A29" s="68" t="s">
        <v>232</v>
      </c>
      <c r="B29" s="71"/>
      <c r="C29" s="166">
        <v>12.2</v>
      </c>
      <c r="D29" s="331">
        <v>1</v>
      </c>
      <c r="E29" s="332"/>
      <c r="F29" s="167"/>
      <c r="G29" s="333">
        <f t="shared" si="1"/>
        <v>13.2</v>
      </c>
      <c r="H29" s="332"/>
    </row>
    <row r="30" spans="1:8" ht="15.75">
      <c r="A30" s="68" t="s">
        <v>14</v>
      </c>
      <c r="B30" s="71"/>
      <c r="C30" s="166"/>
      <c r="D30" s="331"/>
      <c r="E30" s="332"/>
      <c r="F30" s="167"/>
      <c r="G30" s="333">
        <f t="shared" si="1"/>
        <v>0</v>
      </c>
      <c r="H30" s="332"/>
    </row>
    <row r="31" spans="1:8" ht="15">
      <c r="A31" s="84"/>
      <c r="B31" s="47"/>
      <c r="C31" s="97"/>
      <c r="D31" s="329"/>
      <c r="E31" s="330"/>
      <c r="F31" s="50"/>
      <c r="G31" s="97"/>
      <c r="H31" s="168"/>
    </row>
    <row r="32" spans="1:8" ht="15.75">
      <c r="A32" s="33" t="s">
        <v>36</v>
      </c>
      <c r="B32" s="34"/>
      <c r="C32" s="35"/>
      <c r="D32" s="36"/>
      <c r="E32" s="37"/>
      <c r="F32" s="36"/>
      <c r="G32" s="38"/>
      <c r="H32" s="37" t="s">
        <v>37</v>
      </c>
    </row>
    <row r="33" spans="1:8" ht="15.75">
      <c r="A33" s="34"/>
      <c r="B33" s="34"/>
      <c r="C33" s="35"/>
      <c r="D33" s="35"/>
      <c r="E33" s="37"/>
      <c r="F33" s="35"/>
      <c r="G33" s="38"/>
      <c r="H33" s="40"/>
    </row>
    <row r="34" spans="1:9" ht="15.75">
      <c r="A34" s="41" t="s">
        <v>107</v>
      </c>
      <c r="B34" s="34"/>
      <c r="C34" s="42"/>
      <c r="D34" s="35"/>
      <c r="E34" s="35"/>
      <c r="F34" s="34"/>
      <c r="G34" s="38"/>
      <c r="H34" s="37" t="s">
        <v>108</v>
      </c>
      <c r="I34" s="43"/>
    </row>
    <row r="35" spans="3:5" ht="15">
      <c r="C35" s="169"/>
      <c r="D35" s="195"/>
      <c r="E35" s="168"/>
    </row>
  </sheetData>
  <sheetProtection/>
  <mergeCells count="17">
    <mergeCell ref="G29:H29"/>
    <mergeCell ref="G30:H30"/>
    <mergeCell ref="D23:E23"/>
    <mergeCell ref="G25:H25"/>
    <mergeCell ref="G24:H24"/>
    <mergeCell ref="G26:H26"/>
    <mergeCell ref="G23:H23"/>
    <mergeCell ref="G27:H27"/>
    <mergeCell ref="G28:H28"/>
    <mergeCell ref="D28:E28"/>
    <mergeCell ref="D31:E31"/>
    <mergeCell ref="D25:E25"/>
    <mergeCell ref="D24:E24"/>
    <mergeCell ref="D26:E26"/>
    <mergeCell ref="D29:E29"/>
    <mergeCell ref="D30:E30"/>
    <mergeCell ref="D27:E27"/>
  </mergeCells>
  <printOptions horizontalCentered="1"/>
  <pageMargins left="0.15748031496062992" right="0" top="0.3937007874015748" bottom="0" header="0.5118110236220472" footer="0.5118110236220472"/>
  <pageSetup horizontalDpi="600" verticalDpi="600" orientation="portrait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20.7109375" style="0" customWidth="1"/>
    <col min="2" max="2" width="7.421875" style="0" customWidth="1"/>
    <col min="3" max="3" width="22.8515625" style="0" customWidth="1"/>
    <col min="4" max="4" width="10.7109375" style="0" customWidth="1"/>
    <col min="10" max="10" width="7.00390625" style="0" customWidth="1"/>
    <col min="11" max="11" width="8.28125" style="0" customWidth="1"/>
    <col min="12" max="12" width="7.00390625" style="0" customWidth="1"/>
  </cols>
  <sheetData>
    <row r="1" ht="20.25">
      <c r="A1" s="171" t="s">
        <v>155</v>
      </c>
    </row>
    <row r="2" ht="18.75">
      <c r="A2" s="212" t="s">
        <v>165</v>
      </c>
    </row>
    <row r="4" spans="1:4" ht="20.25">
      <c r="A4" s="212" t="s">
        <v>166</v>
      </c>
      <c r="B4" s="213"/>
      <c r="C4" s="213"/>
      <c r="D4" s="213"/>
    </row>
    <row r="5" spans="1:5" ht="18.75">
      <c r="A5" s="212"/>
      <c r="B5" s="213"/>
      <c r="C5" s="213"/>
      <c r="D5" s="213"/>
      <c r="E5" t="s">
        <v>160</v>
      </c>
    </row>
    <row r="6" spans="1:12" ht="18.75">
      <c r="A6" s="214" t="s">
        <v>8</v>
      </c>
      <c r="B6" s="215" t="s">
        <v>161</v>
      </c>
      <c r="C6" s="216" t="s">
        <v>7</v>
      </c>
      <c r="D6" s="215" t="s">
        <v>15</v>
      </c>
      <c r="E6" s="215">
        <v>1</v>
      </c>
      <c r="F6" s="215">
        <v>2</v>
      </c>
      <c r="G6" s="215">
        <v>3</v>
      </c>
      <c r="H6" s="215">
        <v>4</v>
      </c>
      <c r="I6" s="215" t="s">
        <v>9</v>
      </c>
      <c r="J6" s="215" t="s">
        <v>6</v>
      </c>
      <c r="K6" s="215" t="s">
        <v>11</v>
      </c>
      <c r="L6" s="216" t="s">
        <v>111</v>
      </c>
    </row>
    <row r="7" spans="1:12" ht="15.75" customHeight="1">
      <c r="A7" s="308" t="s">
        <v>195</v>
      </c>
      <c r="B7" s="5"/>
      <c r="C7" s="8" t="s">
        <v>79</v>
      </c>
      <c r="D7" s="5">
        <v>2000</v>
      </c>
      <c r="E7" s="157">
        <v>103.7</v>
      </c>
      <c r="F7" s="157">
        <v>101.9</v>
      </c>
      <c r="G7" s="157">
        <v>99.8</v>
      </c>
      <c r="H7" s="157">
        <v>99.8</v>
      </c>
      <c r="I7" s="221">
        <f aca="true" t="shared" si="0" ref="I7:I22">SUM(E7:H7)</f>
        <v>405.20000000000005</v>
      </c>
      <c r="J7" s="334">
        <f>I7+I8</f>
        <v>804.1</v>
      </c>
      <c r="K7" s="312">
        <f>RANK(J7,($J$7,$J$9,$J$11,$J$13,$J$15,$J$17,$J$19,$J$21),0)</f>
        <v>1</v>
      </c>
      <c r="L7" s="314"/>
    </row>
    <row r="8" spans="1:12" ht="15.75" customHeight="1">
      <c r="A8" s="309"/>
      <c r="B8" s="5"/>
      <c r="C8" s="8" t="s">
        <v>20</v>
      </c>
      <c r="D8" s="5">
        <v>1998</v>
      </c>
      <c r="E8" s="157">
        <v>98.5</v>
      </c>
      <c r="F8" s="157">
        <v>101</v>
      </c>
      <c r="G8" s="157">
        <v>100</v>
      </c>
      <c r="H8" s="157">
        <v>99.4</v>
      </c>
      <c r="I8" s="221">
        <f t="shared" si="0"/>
        <v>398.9</v>
      </c>
      <c r="J8" s="335"/>
      <c r="K8" s="313"/>
      <c r="L8" s="315"/>
    </row>
    <row r="9" spans="1:12" ht="15.75">
      <c r="A9" s="308" t="s">
        <v>236</v>
      </c>
      <c r="B9" s="5"/>
      <c r="C9" s="8" t="s">
        <v>87</v>
      </c>
      <c r="D9" s="5">
        <v>2001</v>
      </c>
      <c r="E9" s="157">
        <v>90.8</v>
      </c>
      <c r="F9" s="157">
        <v>91.7</v>
      </c>
      <c r="G9" s="157">
        <v>95</v>
      </c>
      <c r="H9" s="157">
        <v>95.6</v>
      </c>
      <c r="I9" s="221">
        <f t="shared" si="0"/>
        <v>373.1</v>
      </c>
      <c r="J9" s="334">
        <f>I9+I10</f>
        <v>773.1</v>
      </c>
      <c r="K9" s="312">
        <f>RANK(J9,($J$7,$J$9,$J$11,$J$13,$J$15,$J$17,$J$19,$J$21),0)</f>
        <v>4</v>
      </c>
      <c r="L9" s="314"/>
    </row>
    <row r="10" spans="1:12" ht="15.75">
      <c r="A10" s="309"/>
      <c r="B10" s="5"/>
      <c r="C10" s="8" t="s">
        <v>238</v>
      </c>
      <c r="D10" s="5">
        <v>2001</v>
      </c>
      <c r="E10" s="157">
        <v>99.7</v>
      </c>
      <c r="F10" s="157">
        <v>98.9</v>
      </c>
      <c r="G10" s="157">
        <v>102.3</v>
      </c>
      <c r="H10" s="157">
        <v>99.1</v>
      </c>
      <c r="I10" s="221">
        <f t="shared" si="0"/>
        <v>400</v>
      </c>
      <c r="J10" s="335"/>
      <c r="K10" s="313"/>
      <c r="L10" s="315"/>
    </row>
    <row r="11" spans="1:12" ht="15.75">
      <c r="A11" s="308" t="s">
        <v>237</v>
      </c>
      <c r="B11" s="5"/>
      <c r="C11" s="8" t="s">
        <v>96</v>
      </c>
      <c r="D11" s="5">
        <v>1999</v>
      </c>
      <c r="E11" s="157">
        <v>97.4</v>
      </c>
      <c r="F11" s="157">
        <v>95.3</v>
      </c>
      <c r="G11" s="157">
        <v>98.7</v>
      </c>
      <c r="H11" s="157">
        <v>96.3</v>
      </c>
      <c r="I11" s="221">
        <f t="shared" si="0"/>
        <v>387.7</v>
      </c>
      <c r="J11" s="334">
        <f>I11+I12</f>
        <v>770</v>
      </c>
      <c r="K11" s="312">
        <f>RANK(J11,($J$7,$J$9,$J$11,$J$13,$J$15,$J$17,$J$19,$J$21),0)</f>
        <v>6</v>
      </c>
      <c r="L11" s="314"/>
    </row>
    <row r="12" spans="1:12" ht="15.75">
      <c r="A12" s="309"/>
      <c r="B12" s="5"/>
      <c r="C12" s="8" t="s">
        <v>24</v>
      </c>
      <c r="D12" s="5">
        <v>1999</v>
      </c>
      <c r="E12" s="157">
        <v>92.7</v>
      </c>
      <c r="F12" s="157">
        <v>95.8</v>
      </c>
      <c r="G12" s="157">
        <v>94.3</v>
      </c>
      <c r="H12" s="157">
        <v>99.5</v>
      </c>
      <c r="I12" s="221">
        <f t="shared" si="0"/>
        <v>382.3</v>
      </c>
      <c r="J12" s="335"/>
      <c r="K12" s="313"/>
      <c r="L12" s="315"/>
    </row>
    <row r="13" spans="1:12" ht="15.75">
      <c r="A13" s="308" t="s">
        <v>233</v>
      </c>
      <c r="B13" s="5"/>
      <c r="C13" s="8" t="s">
        <v>26</v>
      </c>
      <c r="D13" s="5">
        <v>1998</v>
      </c>
      <c r="E13" s="157">
        <v>102.6</v>
      </c>
      <c r="F13" s="157">
        <v>100.6</v>
      </c>
      <c r="G13" s="157">
        <v>102.1</v>
      </c>
      <c r="H13" s="157">
        <v>98.6</v>
      </c>
      <c r="I13" s="221">
        <f t="shared" si="0"/>
        <v>403.9</v>
      </c>
      <c r="J13" s="334">
        <f>I13+I14</f>
        <v>799.5</v>
      </c>
      <c r="K13" s="312">
        <f>RANK(J13,($J$7,$J$9,$J$11,$J$13,$J$15,$J$17,$J$19,$J$21),0)</f>
        <v>2</v>
      </c>
      <c r="L13" s="314"/>
    </row>
    <row r="14" spans="1:12" ht="15.75">
      <c r="A14" s="309"/>
      <c r="B14" s="5"/>
      <c r="C14" s="8" t="s">
        <v>142</v>
      </c>
      <c r="D14" s="5">
        <v>1999</v>
      </c>
      <c r="E14" s="157">
        <v>99</v>
      </c>
      <c r="F14" s="157">
        <v>99.7</v>
      </c>
      <c r="G14" s="157">
        <v>97.3</v>
      </c>
      <c r="H14" s="157">
        <v>99.6</v>
      </c>
      <c r="I14" s="221">
        <f t="shared" si="0"/>
        <v>395.6</v>
      </c>
      <c r="J14" s="335"/>
      <c r="K14" s="313"/>
      <c r="L14" s="315"/>
    </row>
    <row r="15" spans="1:12" ht="15.75">
      <c r="A15" s="308" t="s">
        <v>234</v>
      </c>
      <c r="B15" s="5"/>
      <c r="C15" s="8" t="s">
        <v>25</v>
      </c>
      <c r="D15" s="5">
        <v>1999</v>
      </c>
      <c r="E15" s="157">
        <v>96</v>
      </c>
      <c r="F15" s="157">
        <v>99</v>
      </c>
      <c r="G15" s="157">
        <v>100</v>
      </c>
      <c r="H15" s="157">
        <v>99</v>
      </c>
      <c r="I15" s="221">
        <f t="shared" si="0"/>
        <v>394</v>
      </c>
      <c r="J15" s="334">
        <f>I15+I16</f>
        <v>765.8</v>
      </c>
      <c r="K15" s="312">
        <f>RANK(J15,($J$7,$J$9,$J$11,$J$13,$J$15,$J$17,$J$19,$J$21),0)</f>
        <v>7</v>
      </c>
      <c r="L15" s="314"/>
    </row>
    <row r="16" spans="1:12" ht="15.75">
      <c r="A16" s="309"/>
      <c r="B16" s="5"/>
      <c r="C16" s="8" t="s">
        <v>27</v>
      </c>
      <c r="D16" s="5">
        <v>1998</v>
      </c>
      <c r="E16" s="157">
        <v>93.9</v>
      </c>
      <c r="F16" s="157">
        <v>88.8</v>
      </c>
      <c r="G16" s="157">
        <v>93.4</v>
      </c>
      <c r="H16" s="157">
        <v>95.7</v>
      </c>
      <c r="I16" s="221">
        <f t="shared" si="0"/>
        <v>371.8</v>
      </c>
      <c r="J16" s="335"/>
      <c r="K16" s="313"/>
      <c r="L16" s="315"/>
    </row>
    <row r="17" spans="1:12" ht="15.75">
      <c r="A17" s="308" t="s">
        <v>14</v>
      </c>
      <c r="B17" s="5"/>
      <c r="C17" s="8" t="s">
        <v>239</v>
      </c>
      <c r="D17" s="5">
        <v>2003</v>
      </c>
      <c r="E17" s="157">
        <v>92.5</v>
      </c>
      <c r="F17" s="157">
        <v>88.2</v>
      </c>
      <c r="G17" s="157">
        <v>89.9</v>
      </c>
      <c r="H17" s="157">
        <v>89.7</v>
      </c>
      <c r="I17" s="221">
        <f t="shared" si="0"/>
        <v>360.3</v>
      </c>
      <c r="J17" s="334">
        <f>I17+I18</f>
        <v>765.5</v>
      </c>
      <c r="K17" s="312">
        <f>RANK(J17,($J$7,$J$9,$J$11,$J$13,$J$15,$J$17,$J$19,$J$21),0)</f>
        <v>8</v>
      </c>
      <c r="L17" s="314"/>
    </row>
    <row r="18" spans="1:12" ht="15.75">
      <c r="A18" s="309"/>
      <c r="B18" s="5"/>
      <c r="C18" s="8" t="s">
        <v>140</v>
      </c>
      <c r="D18" s="5">
        <v>2003</v>
      </c>
      <c r="E18" s="157">
        <v>101.5</v>
      </c>
      <c r="F18" s="157">
        <v>101.7</v>
      </c>
      <c r="G18" s="157">
        <v>100.3</v>
      </c>
      <c r="H18" s="157">
        <v>101.7</v>
      </c>
      <c r="I18" s="221">
        <f t="shared" si="0"/>
        <v>405.2</v>
      </c>
      <c r="J18" s="335"/>
      <c r="K18" s="313"/>
      <c r="L18" s="315"/>
    </row>
    <row r="19" spans="1:12" ht="15.75">
      <c r="A19" s="308" t="s">
        <v>229</v>
      </c>
      <c r="B19" s="5"/>
      <c r="C19" s="8" t="s">
        <v>16</v>
      </c>
      <c r="D19" s="5">
        <v>2000</v>
      </c>
      <c r="E19" s="157">
        <v>101</v>
      </c>
      <c r="F19" s="157">
        <v>99.9</v>
      </c>
      <c r="G19" s="157">
        <v>99.4</v>
      </c>
      <c r="H19" s="157">
        <v>100.3</v>
      </c>
      <c r="I19" s="221">
        <f t="shared" si="0"/>
        <v>400.6</v>
      </c>
      <c r="J19" s="334">
        <f>I19+I20</f>
        <v>793.5</v>
      </c>
      <c r="K19" s="312">
        <f>RANK(J19,($J$7,$J$9,$J$11,$J$13,$J$15,$J$17,$J$19,$J$21),0)</f>
        <v>3</v>
      </c>
      <c r="L19" s="314"/>
    </row>
    <row r="20" spans="1:12" ht="15.75">
      <c r="A20" s="309"/>
      <c r="B20" s="5"/>
      <c r="C20" s="8" t="s">
        <v>77</v>
      </c>
      <c r="D20" s="5">
        <v>1999</v>
      </c>
      <c r="E20" s="157">
        <v>96.7</v>
      </c>
      <c r="F20" s="157">
        <v>97.1</v>
      </c>
      <c r="G20" s="157">
        <v>100.7</v>
      </c>
      <c r="H20" s="157">
        <v>98.4</v>
      </c>
      <c r="I20" s="221">
        <f t="shared" si="0"/>
        <v>392.9</v>
      </c>
      <c r="J20" s="335"/>
      <c r="K20" s="313"/>
      <c r="L20" s="315"/>
    </row>
    <row r="21" spans="1:12" ht="15.75">
      <c r="A21" s="308" t="s">
        <v>230</v>
      </c>
      <c r="B21" s="5"/>
      <c r="C21" s="8" t="s">
        <v>127</v>
      </c>
      <c r="D21" s="5">
        <v>2003</v>
      </c>
      <c r="E21" s="157">
        <v>97.1</v>
      </c>
      <c r="F21" s="157">
        <v>97.7</v>
      </c>
      <c r="G21" s="157">
        <v>98.6</v>
      </c>
      <c r="H21" s="157">
        <v>100.1</v>
      </c>
      <c r="I21" s="221">
        <f t="shared" si="0"/>
        <v>393.5</v>
      </c>
      <c r="J21" s="334">
        <f>I21+I22</f>
        <v>771.4</v>
      </c>
      <c r="K21" s="312">
        <f>RANK(J21,($J$7,$J$9,$J$11,$J$13,$J$15,$J$17,$J$19,$J$21),0)</f>
        <v>5</v>
      </c>
      <c r="L21" s="316"/>
    </row>
    <row r="22" spans="1:12" ht="15.75">
      <c r="A22" s="309"/>
      <c r="B22" s="5"/>
      <c r="C22" s="8" t="s">
        <v>211</v>
      </c>
      <c r="D22" s="5">
        <v>2003</v>
      </c>
      <c r="E22" s="157">
        <v>92.2</v>
      </c>
      <c r="F22" s="157">
        <v>96.8</v>
      </c>
      <c r="G22" s="157">
        <v>94.3</v>
      </c>
      <c r="H22" s="157">
        <v>94.6</v>
      </c>
      <c r="I22" s="221">
        <f t="shared" si="0"/>
        <v>377.9</v>
      </c>
      <c r="J22" s="335"/>
      <c r="K22" s="313"/>
      <c r="L22" s="315"/>
    </row>
    <row r="23" spans="1:12" ht="18.75" customHeight="1">
      <c r="A23" s="317"/>
      <c r="B23" s="5"/>
      <c r="C23" s="8"/>
      <c r="D23" s="5"/>
      <c r="E23" s="217"/>
      <c r="F23" s="217"/>
      <c r="G23" s="217"/>
      <c r="H23" s="217"/>
      <c r="I23" s="218"/>
      <c r="J23" s="310"/>
      <c r="K23" s="312"/>
      <c r="L23" s="316"/>
    </row>
    <row r="24" spans="1:12" ht="18.75" customHeight="1">
      <c r="A24" s="318"/>
      <c r="B24" s="5"/>
      <c r="C24" s="8"/>
      <c r="D24" s="5"/>
      <c r="E24" s="219"/>
      <c r="F24" s="219"/>
      <c r="G24" s="219"/>
      <c r="H24" s="219"/>
      <c r="I24" s="218"/>
      <c r="J24" s="311"/>
      <c r="K24" s="313"/>
      <c r="L24" s="315"/>
    </row>
    <row r="25" spans="1:12" ht="15.75">
      <c r="A25" s="317"/>
      <c r="B25" s="5"/>
      <c r="C25" s="8"/>
      <c r="D25" s="5"/>
      <c r="E25" s="220"/>
      <c r="F25" s="220"/>
      <c r="G25" s="220"/>
      <c r="H25" s="220"/>
      <c r="I25" s="221"/>
      <c r="J25" s="319"/>
      <c r="K25" s="321"/>
      <c r="L25" s="323"/>
    </row>
    <row r="26" spans="1:12" ht="15.75">
      <c r="A26" s="318"/>
      <c r="B26" s="5"/>
      <c r="C26" s="8"/>
      <c r="D26" s="5"/>
      <c r="E26" s="220"/>
      <c r="F26" s="220"/>
      <c r="G26" s="220"/>
      <c r="H26" s="220"/>
      <c r="I26" s="221"/>
      <c r="J26" s="320"/>
      <c r="K26" s="322"/>
      <c r="L26" s="324"/>
    </row>
  </sheetData>
  <sheetProtection/>
  <mergeCells count="40">
    <mergeCell ref="A23:A24"/>
    <mergeCell ref="J23:J24"/>
    <mergeCell ref="K23:K24"/>
    <mergeCell ref="L23:L24"/>
    <mergeCell ref="A25:A26"/>
    <mergeCell ref="J25:J26"/>
    <mergeCell ref="K25:K26"/>
    <mergeCell ref="L25:L26"/>
    <mergeCell ref="A19:A20"/>
    <mergeCell ref="J19:J20"/>
    <mergeCell ref="K19:K20"/>
    <mergeCell ref="L19:L20"/>
    <mergeCell ref="A21:A22"/>
    <mergeCell ref="J21:J22"/>
    <mergeCell ref="K21:K22"/>
    <mergeCell ref="L21:L22"/>
    <mergeCell ref="A15:A16"/>
    <mergeCell ref="J15:J16"/>
    <mergeCell ref="K15:K16"/>
    <mergeCell ref="L15:L16"/>
    <mergeCell ref="A17:A18"/>
    <mergeCell ref="J17:J18"/>
    <mergeCell ref="K17:K18"/>
    <mergeCell ref="L17:L18"/>
    <mergeCell ref="A11:A12"/>
    <mergeCell ref="J11:J12"/>
    <mergeCell ref="K11:K12"/>
    <mergeCell ref="L11:L12"/>
    <mergeCell ref="A13:A14"/>
    <mergeCell ref="J13:J14"/>
    <mergeCell ref="K13:K14"/>
    <mergeCell ref="L13:L14"/>
    <mergeCell ref="A7:A8"/>
    <mergeCell ref="J7:J8"/>
    <mergeCell ref="K7:K8"/>
    <mergeCell ref="L7:L8"/>
    <mergeCell ref="A9:A10"/>
    <mergeCell ref="J9:J10"/>
    <mergeCell ref="K9:K10"/>
    <mergeCell ref="L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19.8515625" style="0" customWidth="1"/>
    <col min="2" max="2" width="23.140625" style="0" customWidth="1"/>
    <col min="3" max="3" width="7.421875" style="0" customWidth="1"/>
    <col min="4" max="15" width="6.57421875" style="0" customWidth="1"/>
    <col min="16" max="16" width="8.8515625" style="0" customWidth="1"/>
    <col min="17" max="19" width="7.00390625" style="0" customWidth="1"/>
    <col min="20" max="20" width="5.421875" style="0" customWidth="1"/>
    <col min="21" max="21" width="5.28125" style="0" customWidth="1"/>
    <col min="22" max="22" width="5.421875" style="0" customWidth="1"/>
    <col min="23" max="23" width="6.140625" style="0" customWidth="1"/>
    <col min="24" max="24" width="6.8515625" style="0" customWidth="1"/>
  </cols>
  <sheetData>
    <row r="1" ht="18.75">
      <c r="A1" s="262" t="s">
        <v>255</v>
      </c>
    </row>
    <row r="2" spans="1:3" ht="18.75">
      <c r="A2" s="262" t="s">
        <v>280</v>
      </c>
      <c r="C2" s="262" t="s">
        <v>167</v>
      </c>
    </row>
    <row r="3" ht="18.75">
      <c r="A3" s="263" t="s">
        <v>281</v>
      </c>
    </row>
    <row r="4" spans="8:15" ht="15.75" thickBot="1">
      <c r="H4" s="264" t="s">
        <v>168</v>
      </c>
      <c r="I4" s="264"/>
      <c r="J4" s="264" t="s">
        <v>169</v>
      </c>
      <c r="K4" s="264"/>
      <c r="L4" s="264" t="s">
        <v>170</v>
      </c>
      <c r="O4" s="265" t="s">
        <v>171</v>
      </c>
    </row>
    <row r="5" spans="3:19" ht="15.75" thickBot="1">
      <c r="C5" s="3"/>
      <c r="D5" s="222" t="s">
        <v>172</v>
      </c>
      <c r="E5" s="223" t="s">
        <v>173</v>
      </c>
      <c r="F5" s="223" t="s">
        <v>174</v>
      </c>
      <c r="G5" s="223" t="s">
        <v>175</v>
      </c>
      <c r="H5" s="223" t="s">
        <v>176</v>
      </c>
      <c r="I5" s="223" t="s">
        <v>177</v>
      </c>
      <c r="J5" s="223" t="s">
        <v>178</v>
      </c>
      <c r="K5" s="223" t="s">
        <v>179</v>
      </c>
      <c r="L5" s="224">
        <v>21</v>
      </c>
      <c r="M5" s="224">
        <v>22</v>
      </c>
      <c r="N5" s="224">
        <v>23</v>
      </c>
      <c r="O5" s="224">
        <v>24</v>
      </c>
      <c r="P5" s="225"/>
      <c r="Q5" s="226" t="s">
        <v>180</v>
      </c>
      <c r="R5" s="226" t="s">
        <v>180</v>
      </c>
      <c r="S5" s="226" t="s">
        <v>180</v>
      </c>
    </row>
    <row r="6" spans="1:25" ht="21">
      <c r="A6" s="328" t="s">
        <v>282</v>
      </c>
      <c r="B6" s="328" t="s">
        <v>283</v>
      </c>
      <c r="C6" s="266" t="s">
        <v>181</v>
      </c>
      <c r="D6" s="267">
        <f>SUM(D7:D9)</f>
        <v>94.4</v>
      </c>
      <c r="E6" s="267">
        <f>SUM(D6,E7:E9)</f>
        <v>188.5</v>
      </c>
      <c r="F6" s="267">
        <f aca="true" t="shared" si="0" ref="F6:O6">SUM(E6,F7:F9)</f>
        <v>281.6</v>
      </c>
      <c r="G6" s="267">
        <f t="shared" si="0"/>
        <v>301</v>
      </c>
      <c r="H6" s="267">
        <f t="shared" si="0"/>
        <v>320.70000000000005</v>
      </c>
      <c r="I6" s="284">
        <f t="shared" si="0"/>
        <v>339.40000000000003</v>
      </c>
      <c r="J6" s="284">
        <f t="shared" si="0"/>
        <v>358.20000000000005</v>
      </c>
      <c r="K6" s="284">
        <f t="shared" si="0"/>
        <v>375.70000000000005</v>
      </c>
      <c r="L6" s="284">
        <f t="shared" si="0"/>
        <v>394.1000000000001</v>
      </c>
      <c r="M6" s="284">
        <f t="shared" si="0"/>
        <v>394.1000000000001</v>
      </c>
      <c r="N6" s="284">
        <f t="shared" si="0"/>
        <v>394.1000000000001</v>
      </c>
      <c r="O6" s="284">
        <f t="shared" si="0"/>
        <v>394.1000000000001</v>
      </c>
      <c r="P6" s="285">
        <f>RANK(O6,($O$6,$O$11,$O$16,$O$21,$O$26),0)</f>
        <v>3</v>
      </c>
      <c r="Q6" s="269">
        <f>SUM(Q7:Q9)</f>
        <v>0</v>
      </c>
      <c r="R6" s="269">
        <f>SUM(R7:R9)</f>
        <v>0</v>
      </c>
      <c r="S6" s="269">
        <f>SUM(S7:S9)</f>
        <v>0</v>
      </c>
      <c r="Y6" s="270"/>
    </row>
    <row r="7" spans="1:25" ht="15" customHeight="1">
      <c r="A7" s="326"/>
      <c r="B7" s="326"/>
      <c r="C7" s="227" t="s">
        <v>162</v>
      </c>
      <c r="D7" s="228">
        <v>46.1</v>
      </c>
      <c r="E7" s="228">
        <v>46.9</v>
      </c>
      <c r="F7" s="228">
        <v>47.1</v>
      </c>
      <c r="G7" s="228">
        <v>9.4</v>
      </c>
      <c r="H7" s="228">
        <v>10.6</v>
      </c>
      <c r="I7" s="286">
        <v>9.4</v>
      </c>
      <c r="J7" s="286">
        <v>9.1</v>
      </c>
      <c r="K7" s="286">
        <v>9.5</v>
      </c>
      <c r="L7" s="286">
        <v>8.3</v>
      </c>
      <c r="M7" s="286"/>
      <c r="N7" s="286"/>
      <c r="O7" s="286"/>
      <c r="P7" s="81"/>
      <c r="Q7" s="229"/>
      <c r="R7" s="2"/>
      <c r="S7" s="2"/>
      <c r="Y7" s="270"/>
    </row>
    <row r="8" spans="1:25" ht="15">
      <c r="A8" s="326"/>
      <c r="B8" s="326"/>
      <c r="C8" s="230" t="s">
        <v>114</v>
      </c>
      <c r="D8" s="228">
        <v>48.3</v>
      </c>
      <c r="E8" s="228">
        <v>47.2</v>
      </c>
      <c r="F8" s="228">
        <v>46</v>
      </c>
      <c r="G8" s="228">
        <v>10</v>
      </c>
      <c r="H8" s="228">
        <v>9.1</v>
      </c>
      <c r="I8" s="286">
        <v>9.3</v>
      </c>
      <c r="J8" s="286">
        <v>9.7</v>
      </c>
      <c r="K8" s="286">
        <v>8</v>
      </c>
      <c r="L8" s="286">
        <v>10.1</v>
      </c>
      <c r="M8" s="286"/>
      <c r="N8" s="286"/>
      <c r="O8" s="286"/>
      <c r="P8" s="196"/>
      <c r="Q8" s="229"/>
      <c r="R8" s="2"/>
      <c r="S8" s="2"/>
      <c r="Y8" s="270"/>
    </row>
    <row r="9" spans="1:25" ht="15.75" thickBot="1">
      <c r="A9" s="327"/>
      <c r="B9" s="327"/>
      <c r="C9" s="231" t="s">
        <v>184</v>
      </c>
      <c r="D9" s="11"/>
      <c r="E9" s="11"/>
      <c r="F9" s="11"/>
      <c r="G9" s="11"/>
      <c r="H9" s="11"/>
      <c r="I9" s="196"/>
      <c r="J9" s="196"/>
      <c r="K9" s="196"/>
      <c r="L9" s="196"/>
      <c r="M9" s="196"/>
      <c r="N9" s="196"/>
      <c r="O9" s="196"/>
      <c r="P9" s="196"/>
      <c r="Q9" s="2"/>
      <c r="R9" s="2"/>
      <c r="S9" s="2"/>
      <c r="Y9" s="270"/>
    </row>
    <row r="10" spans="3:25" ht="15.75" thickBot="1">
      <c r="C10" s="3"/>
      <c r="D10" s="222" t="s">
        <v>172</v>
      </c>
      <c r="E10" s="223" t="s">
        <v>173</v>
      </c>
      <c r="F10" s="223" t="s">
        <v>174</v>
      </c>
      <c r="G10" s="223" t="s">
        <v>175</v>
      </c>
      <c r="H10" s="223" t="s">
        <v>176</v>
      </c>
      <c r="I10" s="287" t="s">
        <v>177</v>
      </c>
      <c r="J10" s="287" t="s">
        <v>178</v>
      </c>
      <c r="K10" s="287" t="s">
        <v>179</v>
      </c>
      <c r="L10" s="288">
        <v>21</v>
      </c>
      <c r="M10" s="288">
        <v>22</v>
      </c>
      <c r="N10" s="288">
        <v>23</v>
      </c>
      <c r="O10" s="288">
        <v>24</v>
      </c>
      <c r="P10" s="289"/>
      <c r="Q10" s="226" t="s">
        <v>180</v>
      </c>
      <c r="R10" s="226" t="s">
        <v>180</v>
      </c>
      <c r="S10" s="226" t="s">
        <v>180</v>
      </c>
      <c r="Y10" s="270"/>
    </row>
    <row r="11" spans="1:19" ht="21">
      <c r="A11" s="328" t="s">
        <v>284</v>
      </c>
      <c r="B11" s="328" t="s">
        <v>285</v>
      </c>
      <c r="C11" s="266" t="s">
        <v>181</v>
      </c>
      <c r="D11" s="267">
        <f>SUM(D12:D14)</f>
        <v>99.6</v>
      </c>
      <c r="E11" s="267">
        <f aca="true" t="shared" si="1" ref="E11:O11">SUM(D11,E12:E14)</f>
        <v>196.4</v>
      </c>
      <c r="F11" s="267">
        <f t="shared" si="1"/>
        <v>293.90000000000003</v>
      </c>
      <c r="G11" s="267">
        <f t="shared" si="1"/>
        <v>314</v>
      </c>
      <c r="H11" s="267">
        <f t="shared" si="1"/>
        <v>333.7</v>
      </c>
      <c r="I11" s="284">
        <f t="shared" si="1"/>
        <v>352.5</v>
      </c>
      <c r="J11" s="284">
        <f t="shared" si="1"/>
        <v>372.8</v>
      </c>
      <c r="K11" s="284">
        <f t="shared" si="1"/>
        <v>391.20000000000005</v>
      </c>
      <c r="L11" s="284">
        <f t="shared" si="1"/>
        <v>411.90000000000003</v>
      </c>
      <c r="M11" s="284">
        <f t="shared" si="1"/>
        <v>431.30000000000007</v>
      </c>
      <c r="N11" s="284">
        <f t="shared" si="1"/>
        <v>450.90000000000003</v>
      </c>
      <c r="O11" s="284">
        <f t="shared" si="1"/>
        <v>467.6000000000001</v>
      </c>
      <c r="P11" s="285">
        <f>RANK(O11,($O$6,$O$11,$O$16,$O$21,$O$26),0)</f>
        <v>2</v>
      </c>
      <c r="Q11" s="269">
        <f>SUM(Q12:Q14)</f>
        <v>0</v>
      </c>
      <c r="R11" s="269">
        <f>SUM(R12:R14)</f>
        <v>0</v>
      </c>
      <c r="S11" s="269">
        <f>SUM(S12:S14)</f>
        <v>0</v>
      </c>
    </row>
    <row r="12" spans="1:25" ht="15">
      <c r="A12" s="326"/>
      <c r="B12" s="326"/>
      <c r="C12" s="227" t="s">
        <v>116</v>
      </c>
      <c r="D12" s="228">
        <v>49.5</v>
      </c>
      <c r="E12" s="228">
        <v>50.7</v>
      </c>
      <c r="F12" s="228">
        <v>49.2</v>
      </c>
      <c r="G12" s="228">
        <v>9.9</v>
      </c>
      <c r="H12" s="228">
        <v>9.5</v>
      </c>
      <c r="I12" s="286">
        <v>9</v>
      </c>
      <c r="J12" s="286">
        <v>10.3</v>
      </c>
      <c r="K12" s="286">
        <v>9.3</v>
      </c>
      <c r="L12" s="286">
        <v>10.2</v>
      </c>
      <c r="M12" s="286">
        <v>10.3</v>
      </c>
      <c r="N12" s="286">
        <v>9.9</v>
      </c>
      <c r="O12" s="286">
        <v>6.1</v>
      </c>
      <c r="P12" s="196"/>
      <c r="Q12" s="2"/>
      <c r="R12" s="2"/>
      <c r="S12" s="2"/>
      <c r="Y12" s="270"/>
    </row>
    <row r="13" spans="1:25" ht="15">
      <c r="A13" s="326"/>
      <c r="B13" s="326"/>
      <c r="C13" s="230" t="s">
        <v>117</v>
      </c>
      <c r="D13" s="228">
        <v>50.1</v>
      </c>
      <c r="E13" s="228">
        <v>46.1</v>
      </c>
      <c r="F13" s="228">
        <v>48.3</v>
      </c>
      <c r="G13" s="228">
        <v>10.2</v>
      </c>
      <c r="H13" s="228">
        <v>10.2</v>
      </c>
      <c r="I13" s="286">
        <v>9.8</v>
      </c>
      <c r="J13" s="286">
        <v>10</v>
      </c>
      <c r="K13" s="286">
        <v>9.1</v>
      </c>
      <c r="L13" s="286">
        <v>10.5</v>
      </c>
      <c r="M13" s="286">
        <v>9.1</v>
      </c>
      <c r="N13" s="286">
        <v>9.7</v>
      </c>
      <c r="O13" s="286">
        <v>10.6</v>
      </c>
      <c r="P13" s="196"/>
      <c r="Q13" s="2"/>
      <c r="R13" s="2"/>
      <c r="S13" s="2"/>
      <c r="Y13" s="270"/>
    </row>
    <row r="14" spans="1:25" ht="15.75" thickBot="1">
      <c r="A14" s="327"/>
      <c r="B14" s="327"/>
      <c r="C14" s="231" t="s">
        <v>184</v>
      </c>
      <c r="D14" s="11"/>
      <c r="E14" s="11"/>
      <c r="F14" s="11"/>
      <c r="G14" s="11"/>
      <c r="H14" s="11"/>
      <c r="I14" s="196"/>
      <c r="J14" s="196"/>
      <c r="K14" s="196"/>
      <c r="L14" s="196"/>
      <c r="M14" s="196"/>
      <c r="N14" s="196"/>
      <c r="O14" s="196"/>
      <c r="P14" s="196"/>
      <c r="Q14" s="2"/>
      <c r="R14" s="2"/>
      <c r="S14" s="2"/>
      <c r="Y14" s="270"/>
    </row>
    <row r="15" spans="3:25" ht="15.75" thickBot="1">
      <c r="C15" s="3"/>
      <c r="D15" s="222" t="s">
        <v>172</v>
      </c>
      <c r="E15" s="223" t="s">
        <v>173</v>
      </c>
      <c r="F15" s="223" t="s">
        <v>174</v>
      </c>
      <c r="G15" s="223" t="s">
        <v>175</v>
      </c>
      <c r="H15" s="223" t="s">
        <v>176</v>
      </c>
      <c r="I15" s="287" t="s">
        <v>177</v>
      </c>
      <c r="J15" s="287" t="s">
        <v>178</v>
      </c>
      <c r="K15" s="287" t="s">
        <v>179</v>
      </c>
      <c r="L15" s="288">
        <v>21</v>
      </c>
      <c r="M15" s="288">
        <v>22</v>
      </c>
      <c r="N15" s="288">
        <v>23</v>
      </c>
      <c r="O15" s="288">
        <v>24</v>
      </c>
      <c r="P15" s="289"/>
      <c r="Q15" s="226" t="s">
        <v>180</v>
      </c>
      <c r="R15" s="226" t="s">
        <v>180</v>
      </c>
      <c r="S15" s="226" t="s">
        <v>180</v>
      </c>
      <c r="Y15" s="270"/>
    </row>
    <row r="16" spans="1:25" ht="21">
      <c r="A16" s="328" t="s">
        <v>286</v>
      </c>
      <c r="B16" s="328" t="s">
        <v>287</v>
      </c>
      <c r="C16" s="266" t="s">
        <v>181</v>
      </c>
      <c r="D16" s="267">
        <f>SUM(D17:D19)</f>
        <v>89.8</v>
      </c>
      <c r="E16" s="267">
        <f aca="true" t="shared" si="2" ref="E16:O16">SUM(D16,E17:E19)</f>
        <v>189.7</v>
      </c>
      <c r="F16" s="267">
        <f t="shared" si="2"/>
        <v>282.9</v>
      </c>
      <c r="G16" s="267">
        <f t="shared" si="2"/>
        <v>301.3</v>
      </c>
      <c r="H16" s="267">
        <f t="shared" si="2"/>
        <v>320.5</v>
      </c>
      <c r="I16" s="284">
        <f t="shared" si="2"/>
        <v>320.5</v>
      </c>
      <c r="J16" s="284">
        <f t="shared" si="2"/>
        <v>320.5</v>
      </c>
      <c r="K16" s="284">
        <f t="shared" si="2"/>
        <v>320.5</v>
      </c>
      <c r="L16" s="284">
        <f t="shared" si="2"/>
        <v>320.5</v>
      </c>
      <c r="M16" s="284">
        <f t="shared" si="2"/>
        <v>320.5</v>
      </c>
      <c r="N16" s="284">
        <f t="shared" si="2"/>
        <v>320.5</v>
      </c>
      <c r="O16" s="284">
        <f t="shared" si="2"/>
        <v>320.5</v>
      </c>
      <c r="P16" s="285">
        <f>RANK(O16,($O$6,$O$11,$O$16,$O$21,$O$26),0)</f>
        <v>5</v>
      </c>
      <c r="Q16" s="269">
        <f>SUM(Q17:Q19)</f>
        <v>0</v>
      </c>
      <c r="R16" s="269">
        <f>SUM(R17:R19)</f>
        <v>0</v>
      </c>
      <c r="S16" s="269">
        <f>SUM(S17:S19)</f>
        <v>0</v>
      </c>
      <c r="Y16" s="270"/>
    </row>
    <row r="17" spans="1:19" ht="15">
      <c r="A17" s="326"/>
      <c r="B17" s="326"/>
      <c r="C17" s="227" t="s">
        <v>118</v>
      </c>
      <c r="D17" s="228">
        <v>41.8</v>
      </c>
      <c r="E17" s="228">
        <v>50.9</v>
      </c>
      <c r="F17" s="228">
        <v>45.9</v>
      </c>
      <c r="G17" s="228">
        <v>10.1</v>
      </c>
      <c r="H17" s="228">
        <v>9.3</v>
      </c>
      <c r="I17" s="286"/>
      <c r="J17" s="286"/>
      <c r="K17" s="286"/>
      <c r="L17" s="286"/>
      <c r="M17" s="286"/>
      <c r="N17" s="286"/>
      <c r="O17" s="286"/>
      <c r="P17" s="196"/>
      <c r="Q17" s="2"/>
      <c r="R17" s="2"/>
      <c r="S17" s="2"/>
    </row>
    <row r="18" spans="1:19" ht="15">
      <c r="A18" s="326"/>
      <c r="B18" s="326"/>
      <c r="C18" s="230" t="s">
        <v>119</v>
      </c>
      <c r="D18" s="228">
        <v>48</v>
      </c>
      <c r="E18" s="228">
        <v>49</v>
      </c>
      <c r="F18" s="228">
        <v>47.3</v>
      </c>
      <c r="G18" s="228">
        <v>8.3</v>
      </c>
      <c r="H18" s="228">
        <v>9.9</v>
      </c>
      <c r="I18" s="286"/>
      <c r="J18" s="286"/>
      <c r="K18" s="286"/>
      <c r="L18" s="286"/>
      <c r="M18" s="286"/>
      <c r="N18" s="286"/>
      <c r="O18" s="286"/>
      <c r="P18" s="196"/>
      <c r="Q18" s="2"/>
      <c r="R18" s="2"/>
      <c r="S18" s="2"/>
    </row>
    <row r="19" spans="1:19" ht="15.75" thickBot="1">
      <c r="A19" s="327"/>
      <c r="B19" s="327"/>
      <c r="C19" s="231" t="s">
        <v>184</v>
      </c>
      <c r="D19" s="11"/>
      <c r="E19" s="11"/>
      <c r="F19" s="11"/>
      <c r="G19" s="11"/>
      <c r="H19" s="11"/>
      <c r="I19" s="196"/>
      <c r="J19" s="196"/>
      <c r="K19" s="196"/>
      <c r="L19" s="196"/>
      <c r="M19" s="196"/>
      <c r="N19" s="196"/>
      <c r="O19" s="196"/>
      <c r="P19" s="196"/>
      <c r="Q19" s="2"/>
      <c r="R19" s="2"/>
      <c r="S19" s="2"/>
    </row>
    <row r="20" spans="3:19" ht="15.75" thickBot="1">
      <c r="C20" s="3"/>
      <c r="D20" s="222" t="s">
        <v>172</v>
      </c>
      <c r="E20" s="223" t="s">
        <v>173</v>
      </c>
      <c r="F20" s="223" t="s">
        <v>174</v>
      </c>
      <c r="G20" s="223" t="s">
        <v>175</v>
      </c>
      <c r="H20" s="223" t="s">
        <v>176</v>
      </c>
      <c r="I20" s="287" t="s">
        <v>177</v>
      </c>
      <c r="J20" s="287" t="s">
        <v>178</v>
      </c>
      <c r="K20" s="287" t="s">
        <v>179</v>
      </c>
      <c r="L20" s="288">
        <v>21</v>
      </c>
      <c r="M20" s="288">
        <v>22</v>
      </c>
      <c r="N20" s="288">
        <v>23</v>
      </c>
      <c r="O20" s="288">
        <v>24</v>
      </c>
      <c r="P20" s="289"/>
      <c r="Q20" s="226" t="s">
        <v>180</v>
      </c>
      <c r="R20" s="226" t="s">
        <v>180</v>
      </c>
      <c r="S20" s="226" t="s">
        <v>180</v>
      </c>
    </row>
    <row r="21" spans="1:19" ht="21">
      <c r="A21" s="328" t="s">
        <v>288</v>
      </c>
      <c r="B21" s="328" t="s">
        <v>289</v>
      </c>
      <c r="C21" s="266" t="s">
        <v>181</v>
      </c>
      <c r="D21" s="267">
        <f>SUM(D22:D24)</f>
        <v>97.9</v>
      </c>
      <c r="E21" s="267">
        <f aca="true" t="shared" si="3" ref="E21:O21">SUM(D21,E22:E24)</f>
        <v>196.8</v>
      </c>
      <c r="F21" s="267">
        <f t="shared" si="3"/>
        <v>295.6</v>
      </c>
      <c r="G21" s="267">
        <f t="shared" si="3"/>
        <v>314.8</v>
      </c>
      <c r="H21" s="267">
        <f t="shared" si="3"/>
        <v>334.09999999999997</v>
      </c>
      <c r="I21" s="284">
        <f t="shared" si="3"/>
        <v>353.29999999999995</v>
      </c>
      <c r="J21" s="284">
        <f t="shared" si="3"/>
        <v>373.59999999999997</v>
      </c>
      <c r="K21" s="284">
        <f t="shared" si="3"/>
        <v>393.49999999999994</v>
      </c>
      <c r="L21" s="284">
        <f t="shared" si="3"/>
        <v>413.99999999999994</v>
      </c>
      <c r="M21" s="284">
        <f t="shared" si="3"/>
        <v>434.29999999999995</v>
      </c>
      <c r="N21" s="284">
        <f t="shared" si="3"/>
        <v>454.59999999999997</v>
      </c>
      <c r="O21" s="284">
        <f t="shared" si="3"/>
        <v>473.2</v>
      </c>
      <c r="P21" s="285">
        <f>RANK(O21,($O$6,$O$11,$O$16,$O$21,$O$26),0)</f>
        <v>1</v>
      </c>
      <c r="Q21" s="269">
        <f>SUM(Q22:Q24)</f>
        <v>0</v>
      </c>
      <c r="R21" s="269">
        <f>SUM(R22:R24)</f>
        <v>0</v>
      </c>
      <c r="S21" s="269">
        <f>SUM(S22:S24)</f>
        <v>0</v>
      </c>
    </row>
    <row r="22" spans="1:19" ht="15">
      <c r="A22" s="326"/>
      <c r="B22" s="326"/>
      <c r="C22" s="227" t="s">
        <v>120</v>
      </c>
      <c r="D22" s="228">
        <v>48.8</v>
      </c>
      <c r="E22" s="228">
        <v>48.6</v>
      </c>
      <c r="F22" s="228">
        <v>47.6</v>
      </c>
      <c r="G22" s="228">
        <v>8.9</v>
      </c>
      <c r="H22" s="228">
        <v>10.4</v>
      </c>
      <c r="I22" s="286">
        <v>9.5</v>
      </c>
      <c r="J22" s="286">
        <v>9.6</v>
      </c>
      <c r="K22" s="286">
        <v>9.9</v>
      </c>
      <c r="L22" s="286">
        <v>10.3</v>
      </c>
      <c r="M22" s="286">
        <v>10.3</v>
      </c>
      <c r="N22" s="286">
        <v>10</v>
      </c>
      <c r="O22" s="286">
        <v>8.6</v>
      </c>
      <c r="P22" s="196"/>
      <c r="Q22" s="2"/>
      <c r="R22" s="2"/>
      <c r="S22" s="2"/>
    </row>
    <row r="23" spans="1:19" ht="15">
      <c r="A23" s="326"/>
      <c r="B23" s="326"/>
      <c r="C23" s="230" t="s">
        <v>121</v>
      </c>
      <c r="D23" s="228">
        <v>49.1</v>
      </c>
      <c r="E23" s="228">
        <v>50.3</v>
      </c>
      <c r="F23" s="228">
        <v>51.2</v>
      </c>
      <c r="G23" s="228">
        <v>10.3</v>
      </c>
      <c r="H23" s="228">
        <v>8.9</v>
      </c>
      <c r="I23" s="286">
        <v>9.7</v>
      </c>
      <c r="J23" s="286">
        <v>10.7</v>
      </c>
      <c r="K23" s="286">
        <v>10</v>
      </c>
      <c r="L23" s="286">
        <v>10.2</v>
      </c>
      <c r="M23" s="286">
        <v>10</v>
      </c>
      <c r="N23" s="286">
        <v>10.3</v>
      </c>
      <c r="O23" s="286">
        <v>10</v>
      </c>
      <c r="P23" s="196"/>
      <c r="Q23" s="2"/>
      <c r="R23" s="2"/>
      <c r="S23" s="2"/>
    </row>
    <row r="24" spans="1:19" ht="15.75" thickBot="1">
      <c r="A24" s="327"/>
      <c r="B24" s="327"/>
      <c r="C24" s="231" t="s">
        <v>184</v>
      </c>
      <c r="D24" s="11"/>
      <c r="E24" s="11"/>
      <c r="F24" s="11"/>
      <c r="G24" s="11"/>
      <c r="H24" s="11"/>
      <c r="I24" s="196"/>
      <c r="J24" s="196"/>
      <c r="K24" s="196"/>
      <c r="L24" s="196"/>
      <c r="M24" s="196"/>
      <c r="N24" s="196"/>
      <c r="O24" s="196"/>
      <c r="P24" s="196"/>
      <c r="Q24" s="2"/>
      <c r="R24" s="2"/>
      <c r="S24" s="2"/>
    </row>
    <row r="25" spans="3:19" ht="15.75" thickBot="1">
      <c r="C25" s="3"/>
      <c r="D25" s="222" t="s">
        <v>172</v>
      </c>
      <c r="E25" s="223" t="s">
        <v>173</v>
      </c>
      <c r="F25" s="223" t="s">
        <v>174</v>
      </c>
      <c r="G25" s="223" t="s">
        <v>175</v>
      </c>
      <c r="H25" s="223" t="s">
        <v>176</v>
      </c>
      <c r="I25" s="287" t="s">
        <v>177</v>
      </c>
      <c r="J25" s="287" t="s">
        <v>178</v>
      </c>
      <c r="K25" s="287" t="s">
        <v>179</v>
      </c>
      <c r="L25" s="288">
        <v>21</v>
      </c>
      <c r="M25" s="288">
        <v>22</v>
      </c>
      <c r="N25" s="288">
        <v>23</v>
      </c>
      <c r="O25" s="288">
        <v>24</v>
      </c>
      <c r="P25" s="289"/>
      <c r="Q25" s="226" t="s">
        <v>180</v>
      </c>
      <c r="R25" s="226" t="s">
        <v>180</v>
      </c>
      <c r="S25" s="226" t="s">
        <v>180</v>
      </c>
    </row>
    <row r="26" spans="1:19" ht="21">
      <c r="A26" s="328" t="s">
        <v>290</v>
      </c>
      <c r="B26" s="328" t="s">
        <v>291</v>
      </c>
      <c r="C26" s="266" t="s">
        <v>181</v>
      </c>
      <c r="D26" s="267">
        <f>SUM(D27:D29)</f>
        <v>93.6</v>
      </c>
      <c r="E26" s="267">
        <f aca="true" t="shared" si="4" ref="E26:O26">SUM(D26,E27:E29)</f>
        <v>189.4</v>
      </c>
      <c r="F26" s="267">
        <f t="shared" si="4"/>
        <v>283.1</v>
      </c>
      <c r="G26" s="267">
        <f t="shared" si="4"/>
        <v>303.40000000000003</v>
      </c>
      <c r="H26" s="267">
        <f t="shared" si="4"/>
        <v>322.30000000000007</v>
      </c>
      <c r="I26" s="284">
        <f t="shared" si="4"/>
        <v>339.80000000000007</v>
      </c>
      <c r="J26" s="284">
        <f t="shared" si="4"/>
        <v>354.80000000000007</v>
      </c>
      <c r="K26" s="284">
        <f t="shared" si="4"/>
        <v>354.80000000000007</v>
      </c>
      <c r="L26" s="284">
        <f t="shared" si="4"/>
        <v>354.80000000000007</v>
      </c>
      <c r="M26" s="284">
        <f t="shared" si="4"/>
        <v>354.80000000000007</v>
      </c>
      <c r="N26" s="284">
        <f t="shared" si="4"/>
        <v>354.80000000000007</v>
      </c>
      <c r="O26" s="284">
        <f t="shared" si="4"/>
        <v>354.80000000000007</v>
      </c>
      <c r="P26" s="285">
        <f>RANK(O26,($O$6,$O$11,$O$16,$O$21,$O$26),0)</f>
        <v>4</v>
      </c>
      <c r="Q26" s="269">
        <f>SUM(Q27:Q29)</f>
        <v>0</v>
      </c>
      <c r="R26" s="269">
        <f>SUM(R27:R29)</f>
        <v>0</v>
      </c>
      <c r="S26" s="269">
        <f>SUM(S27:S29)</f>
        <v>0</v>
      </c>
    </row>
    <row r="27" spans="1:19" ht="15">
      <c r="A27" s="326"/>
      <c r="B27" s="326"/>
      <c r="C27" s="227" t="s">
        <v>122</v>
      </c>
      <c r="D27" s="228">
        <v>47.8</v>
      </c>
      <c r="E27" s="228">
        <v>47.9</v>
      </c>
      <c r="F27" s="228">
        <v>46.5</v>
      </c>
      <c r="G27" s="228">
        <v>10.3</v>
      </c>
      <c r="H27" s="228">
        <v>9.6</v>
      </c>
      <c r="I27" s="286">
        <v>8.7</v>
      </c>
      <c r="J27" s="286">
        <v>10.3</v>
      </c>
      <c r="K27" s="286"/>
      <c r="L27" s="286"/>
      <c r="M27" s="286"/>
      <c r="N27" s="286"/>
      <c r="O27" s="286"/>
      <c r="P27" s="196"/>
      <c r="Q27" s="2"/>
      <c r="R27" s="2"/>
      <c r="S27" s="2"/>
    </row>
    <row r="28" spans="1:19" ht="15">
      <c r="A28" s="326"/>
      <c r="B28" s="326"/>
      <c r="C28" s="230" t="s">
        <v>163</v>
      </c>
      <c r="D28" s="228">
        <v>45.8</v>
      </c>
      <c r="E28" s="228">
        <v>47.9</v>
      </c>
      <c r="F28" s="228">
        <v>47.2</v>
      </c>
      <c r="G28" s="228">
        <v>10</v>
      </c>
      <c r="H28" s="228">
        <v>9.3</v>
      </c>
      <c r="I28" s="228">
        <v>8.8</v>
      </c>
      <c r="J28" s="228">
        <v>4.7</v>
      </c>
      <c r="K28" s="228"/>
      <c r="L28" s="228"/>
      <c r="M28" s="228"/>
      <c r="N28" s="228"/>
      <c r="O28" s="228"/>
      <c r="P28" s="11"/>
      <c r="Q28" s="2"/>
      <c r="R28" s="2"/>
      <c r="S28" s="2"/>
    </row>
    <row r="29" spans="1:19" ht="15.75" thickBot="1">
      <c r="A29" s="327"/>
      <c r="B29" s="327"/>
      <c r="C29" s="231" t="s">
        <v>184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2"/>
      <c r="R29" s="2"/>
      <c r="S29" s="2"/>
    </row>
  </sheetData>
  <sheetProtection/>
  <mergeCells count="10">
    <mergeCell ref="A21:A24"/>
    <mergeCell ref="B21:B24"/>
    <mergeCell ref="A26:A29"/>
    <mergeCell ref="B26:B29"/>
    <mergeCell ref="A6:A9"/>
    <mergeCell ref="B6:B9"/>
    <mergeCell ref="A11:A14"/>
    <mergeCell ref="B11:B14"/>
    <mergeCell ref="A16:A19"/>
    <mergeCell ref="B16:B19"/>
  </mergeCells>
  <printOptions/>
  <pageMargins left="0" right="0" top="0.7480314960629921" bottom="0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6">
      <selection activeCell="B21" sqref="B21"/>
    </sheetView>
  </sheetViews>
  <sheetFormatPr defaultColWidth="9.00390625" defaultRowHeight="15"/>
  <cols>
    <col min="1" max="1" width="5.57421875" style="12" customWidth="1"/>
    <col min="2" max="2" width="28.57421875" style="12" customWidth="1"/>
    <col min="3" max="3" width="22.8515625" style="14" customWidth="1"/>
    <col min="4" max="4" width="6.421875" style="12" customWidth="1"/>
    <col min="5" max="5" width="5.140625" style="12" bestFit="1" customWidth="1"/>
    <col min="6" max="6" width="6.28125" style="12" customWidth="1"/>
    <col min="7" max="7" width="5.8515625" style="12" customWidth="1"/>
    <col min="8" max="8" width="7.7109375" style="12" customWidth="1"/>
    <col min="9" max="9" width="6.421875" style="12" customWidth="1"/>
    <col min="10" max="10" width="7.140625" style="0" customWidth="1"/>
  </cols>
  <sheetData>
    <row r="1" spans="2:6" ht="20.25">
      <c r="B1" s="171" t="s">
        <v>156</v>
      </c>
      <c r="D1" s="1"/>
      <c r="E1" s="15"/>
      <c r="F1" s="16"/>
    </row>
    <row r="2" spans="2:9" ht="18.75">
      <c r="B2" s="18" t="s">
        <v>158</v>
      </c>
      <c r="C2" s="17"/>
      <c r="D2" s="18"/>
      <c r="E2" s="15"/>
      <c r="F2" s="16"/>
      <c r="G2" s="4" t="s">
        <v>29</v>
      </c>
      <c r="H2" s="4" t="s">
        <v>30</v>
      </c>
      <c r="I2" s="4" t="s">
        <v>31</v>
      </c>
    </row>
    <row r="3" spans="1:9" ht="30.75" customHeight="1">
      <c r="A3" s="18"/>
      <c r="C3" s="18"/>
      <c r="D3" s="51"/>
      <c r="E3" s="51"/>
      <c r="F3" s="4" t="s">
        <v>39</v>
      </c>
      <c r="G3" s="4">
        <v>283</v>
      </c>
      <c r="H3" s="4">
        <v>275</v>
      </c>
      <c r="I3" s="4">
        <v>255</v>
      </c>
    </row>
    <row r="4" spans="1:9" ht="26.25" customHeight="1">
      <c r="A4" s="22" t="s">
        <v>49</v>
      </c>
      <c r="D4" s="51"/>
      <c r="E4" s="51"/>
      <c r="F4" s="44" t="s">
        <v>33</v>
      </c>
      <c r="G4" s="4">
        <v>288</v>
      </c>
      <c r="H4" s="4">
        <v>280</v>
      </c>
      <c r="I4" s="4">
        <v>265</v>
      </c>
    </row>
    <row r="5" spans="1:10" ht="25.5" customHeight="1">
      <c r="A5" s="23" t="s">
        <v>11</v>
      </c>
      <c r="B5" s="24" t="s">
        <v>34</v>
      </c>
      <c r="C5" s="24" t="s">
        <v>35</v>
      </c>
      <c r="D5" s="25" t="s">
        <v>15</v>
      </c>
      <c r="E5" s="25">
        <v>1</v>
      </c>
      <c r="F5" s="25">
        <v>2</v>
      </c>
      <c r="G5" s="25">
        <v>3</v>
      </c>
      <c r="H5" s="25" t="s">
        <v>9</v>
      </c>
      <c r="I5" s="127" t="s">
        <v>38</v>
      </c>
      <c r="J5" s="25" t="s">
        <v>10</v>
      </c>
    </row>
    <row r="6" spans="1:9" ht="25.5" customHeight="1">
      <c r="A6" s="53"/>
      <c r="B6" s="48" t="s">
        <v>42</v>
      </c>
      <c r="C6" s="54"/>
      <c r="D6" s="55"/>
      <c r="E6" s="55"/>
      <c r="F6" s="55"/>
      <c r="G6" s="55"/>
      <c r="H6" s="55"/>
      <c r="I6" s="49"/>
    </row>
    <row r="7" spans="1:10" ht="21" customHeight="1">
      <c r="A7" s="26">
        <v>1</v>
      </c>
      <c r="B7" s="31" t="s">
        <v>87</v>
      </c>
      <c r="C7" s="31" t="s">
        <v>80</v>
      </c>
      <c r="D7" s="32">
        <v>2001</v>
      </c>
      <c r="E7" s="29">
        <v>97</v>
      </c>
      <c r="F7" s="29">
        <v>98</v>
      </c>
      <c r="G7" s="29">
        <v>98</v>
      </c>
      <c r="H7" s="25">
        <f>SUM(E7:G7)</f>
        <v>293</v>
      </c>
      <c r="I7" s="148">
        <v>8</v>
      </c>
      <c r="J7" s="52" t="s">
        <v>29</v>
      </c>
    </row>
    <row r="8" spans="1:10" ht="21" customHeight="1">
      <c r="A8" s="26">
        <v>2</v>
      </c>
      <c r="B8" s="31" t="s">
        <v>79</v>
      </c>
      <c r="C8" s="31" t="s">
        <v>195</v>
      </c>
      <c r="D8" s="32">
        <v>2000</v>
      </c>
      <c r="E8" s="29">
        <v>95</v>
      </c>
      <c r="F8" s="29">
        <v>97</v>
      </c>
      <c r="G8" s="29">
        <v>98</v>
      </c>
      <c r="H8" s="25">
        <f>SUM(E8:G8)</f>
        <v>290</v>
      </c>
      <c r="I8" s="52">
        <v>10</v>
      </c>
      <c r="J8" s="52" t="s">
        <v>29</v>
      </c>
    </row>
    <row r="9" spans="1:10" ht="21" customHeight="1">
      <c r="A9" s="26">
        <v>3</v>
      </c>
      <c r="B9" s="31" t="s">
        <v>16</v>
      </c>
      <c r="C9" s="31" t="s">
        <v>110</v>
      </c>
      <c r="D9" s="86">
        <v>2000</v>
      </c>
      <c r="E9" s="29">
        <v>92</v>
      </c>
      <c r="F9" s="29">
        <v>99</v>
      </c>
      <c r="G9" s="29">
        <v>99</v>
      </c>
      <c r="H9" s="25">
        <f>SUM(E9:G9)</f>
        <v>290</v>
      </c>
      <c r="I9" s="148">
        <v>9</v>
      </c>
      <c r="J9" s="52" t="s">
        <v>29</v>
      </c>
    </row>
    <row r="10" spans="1:10" ht="21" customHeight="1">
      <c r="A10" s="26">
        <v>4</v>
      </c>
      <c r="B10" s="31" t="s">
        <v>96</v>
      </c>
      <c r="C10" s="31" t="s">
        <v>80</v>
      </c>
      <c r="D10" s="32">
        <v>1999</v>
      </c>
      <c r="E10" s="29">
        <v>91</v>
      </c>
      <c r="F10" s="29">
        <v>89</v>
      </c>
      <c r="G10" s="29">
        <v>91</v>
      </c>
      <c r="H10" s="25">
        <f>SUM(E10:G10)</f>
        <v>271</v>
      </c>
      <c r="I10" s="148">
        <v>4</v>
      </c>
      <c r="J10" s="52" t="s">
        <v>31</v>
      </c>
    </row>
    <row r="11" spans="1:10" ht="21" customHeight="1">
      <c r="A11" s="26" t="s">
        <v>248</v>
      </c>
      <c r="B11" s="31" t="s">
        <v>25</v>
      </c>
      <c r="C11" s="31" t="s">
        <v>187</v>
      </c>
      <c r="D11" s="32">
        <v>1999</v>
      </c>
      <c r="E11" s="29"/>
      <c r="F11" s="29"/>
      <c r="G11" s="29"/>
      <c r="H11" s="25"/>
      <c r="I11" s="148"/>
      <c r="J11" s="52"/>
    </row>
    <row r="12" spans="1:10" ht="21" customHeight="1">
      <c r="A12" s="26" t="s">
        <v>248</v>
      </c>
      <c r="B12" s="31" t="s">
        <v>105</v>
      </c>
      <c r="C12" s="31" t="s">
        <v>14</v>
      </c>
      <c r="D12" s="32">
        <v>2000</v>
      </c>
      <c r="E12" s="29"/>
      <c r="F12" s="29"/>
      <c r="G12" s="29"/>
      <c r="H12" s="25"/>
      <c r="I12" s="148"/>
      <c r="J12" s="52"/>
    </row>
    <row r="13" spans="1:10" ht="21" customHeight="1">
      <c r="A13" s="26" t="s">
        <v>5</v>
      </c>
      <c r="B13" s="31" t="s">
        <v>192</v>
      </c>
      <c r="C13" s="31" t="s">
        <v>217</v>
      </c>
      <c r="D13" s="32">
        <v>2004</v>
      </c>
      <c r="E13" s="29">
        <v>89</v>
      </c>
      <c r="F13" s="29">
        <v>92</v>
      </c>
      <c r="G13" s="29">
        <v>92</v>
      </c>
      <c r="H13" s="25">
        <f>SUM(E13:G13)</f>
        <v>273</v>
      </c>
      <c r="I13" s="52">
        <v>4</v>
      </c>
      <c r="J13" s="52"/>
    </row>
    <row r="14" spans="1:10" ht="21" customHeight="1">
      <c r="A14" s="26" t="s">
        <v>5</v>
      </c>
      <c r="B14" s="31" t="s">
        <v>194</v>
      </c>
      <c r="C14" s="31" t="s">
        <v>217</v>
      </c>
      <c r="D14" s="32">
        <v>2006</v>
      </c>
      <c r="E14" s="29">
        <v>92</v>
      </c>
      <c r="F14" s="29">
        <v>90</v>
      </c>
      <c r="G14" s="29">
        <v>90</v>
      </c>
      <c r="H14" s="25">
        <f>SUM(E14:G14)</f>
        <v>272</v>
      </c>
      <c r="I14" s="148">
        <v>6</v>
      </c>
      <c r="J14" s="52"/>
    </row>
    <row r="15" spans="1:10" ht="21" customHeight="1">
      <c r="A15" s="26" t="s">
        <v>5</v>
      </c>
      <c r="B15" s="31" t="s">
        <v>189</v>
      </c>
      <c r="C15" s="31" t="s">
        <v>217</v>
      </c>
      <c r="D15" s="32">
        <v>2004</v>
      </c>
      <c r="E15" s="29">
        <v>96</v>
      </c>
      <c r="F15" s="29">
        <v>84</v>
      </c>
      <c r="G15" s="29">
        <v>88</v>
      </c>
      <c r="H15" s="25">
        <f>SUM(E15:G15)</f>
        <v>268</v>
      </c>
      <c r="I15" s="148">
        <v>5</v>
      </c>
      <c r="J15" s="52"/>
    </row>
    <row r="16" spans="1:10" ht="21" customHeight="1">
      <c r="A16" s="26" t="s">
        <v>5</v>
      </c>
      <c r="B16" s="31" t="s">
        <v>193</v>
      </c>
      <c r="C16" s="31" t="s">
        <v>217</v>
      </c>
      <c r="D16" s="32">
        <v>2005</v>
      </c>
      <c r="E16" s="29">
        <v>83</v>
      </c>
      <c r="F16" s="29">
        <v>83</v>
      </c>
      <c r="G16" s="29">
        <v>80</v>
      </c>
      <c r="H16" s="25">
        <f>SUM(E16:G16)</f>
        <v>246</v>
      </c>
      <c r="I16" s="52">
        <v>1</v>
      </c>
      <c r="J16" s="52"/>
    </row>
    <row r="17" spans="1:10" ht="23.25" customHeight="1">
      <c r="A17" s="57"/>
      <c r="B17" s="72" t="s">
        <v>44</v>
      </c>
      <c r="C17" s="73"/>
      <c r="D17" s="60"/>
      <c r="E17" s="60"/>
      <c r="F17" s="60"/>
      <c r="G17" s="60"/>
      <c r="H17" s="60"/>
      <c r="I17" s="149"/>
      <c r="J17" s="56"/>
    </row>
    <row r="18" spans="1:10" ht="18.75" customHeight="1">
      <c r="A18" s="26">
        <v>1</v>
      </c>
      <c r="B18" s="31" t="s">
        <v>140</v>
      </c>
      <c r="C18" s="31" t="s">
        <v>14</v>
      </c>
      <c r="D18" s="32">
        <v>2003</v>
      </c>
      <c r="E18" s="29">
        <v>97</v>
      </c>
      <c r="F18" s="29">
        <v>97</v>
      </c>
      <c r="G18" s="29">
        <v>97</v>
      </c>
      <c r="H18" s="25">
        <f aca="true" t="shared" si="0" ref="H18:H34">SUM(E18:G18)</f>
        <v>291</v>
      </c>
      <c r="I18" s="148">
        <v>12</v>
      </c>
      <c r="J18" s="52" t="s">
        <v>29</v>
      </c>
    </row>
    <row r="19" spans="1:10" ht="18.75" customHeight="1">
      <c r="A19" s="26">
        <v>2</v>
      </c>
      <c r="B19" s="31" t="s">
        <v>128</v>
      </c>
      <c r="C19" s="31" t="s">
        <v>110</v>
      </c>
      <c r="D19" s="32">
        <v>2003</v>
      </c>
      <c r="E19" s="29">
        <v>94</v>
      </c>
      <c r="F19" s="29">
        <v>97</v>
      </c>
      <c r="G19" s="29">
        <v>98</v>
      </c>
      <c r="H19" s="25">
        <f t="shared" si="0"/>
        <v>289</v>
      </c>
      <c r="I19" s="148">
        <v>11</v>
      </c>
      <c r="J19" s="52" t="s">
        <v>29</v>
      </c>
    </row>
    <row r="20" spans="1:10" ht="18.75" customHeight="1">
      <c r="A20" s="26">
        <v>3</v>
      </c>
      <c r="B20" s="31" t="s">
        <v>18</v>
      </c>
      <c r="C20" s="31" t="s">
        <v>195</v>
      </c>
      <c r="D20" s="32">
        <v>2000</v>
      </c>
      <c r="E20" s="29">
        <v>96</v>
      </c>
      <c r="F20" s="29">
        <v>98</v>
      </c>
      <c r="G20" s="29">
        <v>94</v>
      </c>
      <c r="H20" s="25">
        <f t="shared" si="0"/>
        <v>288</v>
      </c>
      <c r="I20" s="148">
        <v>6</v>
      </c>
      <c r="J20" s="52" t="s">
        <v>29</v>
      </c>
    </row>
    <row r="21" spans="1:10" ht="18.75" customHeight="1">
      <c r="A21" s="26">
        <v>4</v>
      </c>
      <c r="B21" s="31" t="s">
        <v>238</v>
      </c>
      <c r="C21" s="31" t="s">
        <v>80</v>
      </c>
      <c r="D21" s="32">
        <v>2001</v>
      </c>
      <c r="E21" s="29">
        <v>94</v>
      </c>
      <c r="F21" s="29">
        <v>98</v>
      </c>
      <c r="G21" s="29">
        <v>94</v>
      </c>
      <c r="H21" s="25">
        <f t="shared" si="0"/>
        <v>286</v>
      </c>
      <c r="I21" s="148">
        <v>8</v>
      </c>
      <c r="J21" s="52" t="s">
        <v>30</v>
      </c>
    </row>
    <row r="22" spans="1:10" ht="18.75" customHeight="1">
      <c r="A22" s="26">
        <v>5</v>
      </c>
      <c r="B22" s="31" t="s">
        <v>86</v>
      </c>
      <c r="C22" s="31" t="s">
        <v>80</v>
      </c>
      <c r="D22" s="32">
        <v>2000</v>
      </c>
      <c r="E22" s="29">
        <v>95</v>
      </c>
      <c r="F22" s="29">
        <v>98</v>
      </c>
      <c r="G22" s="29">
        <v>93</v>
      </c>
      <c r="H22" s="25">
        <f t="shared" si="0"/>
        <v>286</v>
      </c>
      <c r="I22" s="148">
        <v>8</v>
      </c>
      <c r="J22" s="52" t="s">
        <v>30</v>
      </c>
    </row>
    <row r="23" spans="1:10" ht="18.75" customHeight="1">
      <c r="A23" s="26">
        <v>6</v>
      </c>
      <c r="B23" s="31" t="s">
        <v>20</v>
      </c>
      <c r="C23" s="31" t="s">
        <v>195</v>
      </c>
      <c r="D23" s="32">
        <v>1998</v>
      </c>
      <c r="E23" s="29">
        <v>93</v>
      </c>
      <c r="F23" s="29">
        <v>98</v>
      </c>
      <c r="G23" s="29">
        <v>95</v>
      </c>
      <c r="H23" s="25">
        <f t="shared" si="0"/>
        <v>286</v>
      </c>
      <c r="I23" s="148">
        <v>7</v>
      </c>
      <c r="J23" s="52" t="s">
        <v>30</v>
      </c>
    </row>
    <row r="24" spans="1:10" ht="18.75" customHeight="1">
      <c r="A24" s="26">
        <v>7</v>
      </c>
      <c r="B24" s="31" t="s">
        <v>103</v>
      </c>
      <c r="C24" s="31" t="s">
        <v>195</v>
      </c>
      <c r="D24" s="32">
        <v>2000</v>
      </c>
      <c r="E24" s="29">
        <v>95</v>
      </c>
      <c r="F24" s="29">
        <v>98</v>
      </c>
      <c r="G24" s="29">
        <v>90</v>
      </c>
      <c r="H24" s="25">
        <f t="shared" si="0"/>
        <v>283</v>
      </c>
      <c r="I24" s="148">
        <v>10</v>
      </c>
      <c r="J24" s="52" t="s">
        <v>30</v>
      </c>
    </row>
    <row r="25" spans="1:10" ht="18.75" customHeight="1">
      <c r="A25" s="26">
        <v>8</v>
      </c>
      <c r="B25" s="31" t="s">
        <v>24</v>
      </c>
      <c r="C25" s="31" t="s">
        <v>80</v>
      </c>
      <c r="D25" s="32">
        <v>1999</v>
      </c>
      <c r="E25" s="29">
        <v>93</v>
      </c>
      <c r="F25" s="29">
        <v>94</v>
      </c>
      <c r="G25" s="29">
        <v>96</v>
      </c>
      <c r="H25" s="25">
        <f t="shared" si="0"/>
        <v>283</v>
      </c>
      <c r="I25" s="148">
        <v>7</v>
      </c>
      <c r="J25" s="52" t="s">
        <v>30</v>
      </c>
    </row>
    <row r="26" spans="1:10" ht="18.75" customHeight="1">
      <c r="A26" s="26">
        <v>9</v>
      </c>
      <c r="B26" s="31" t="s">
        <v>206</v>
      </c>
      <c r="C26" s="31" t="s">
        <v>80</v>
      </c>
      <c r="D26" s="32">
        <v>1998</v>
      </c>
      <c r="E26" s="29">
        <v>96</v>
      </c>
      <c r="F26" s="29">
        <v>92</v>
      </c>
      <c r="G26" s="29">
        <v>94</v>
      </c>
      <c r="H26" s="25">
        <f t="shared" si="0"/>
        <v>282</v>
      </c>
      <c r="I26" s="148">
        <v>6</v>
      </c>
      <c r="J26" s="52" t="s">
        <v>30</v>
      </c>
    </row>
    <row r="27" spans="1:10" ht="18.75" customHeight="1">
      <c r="A27" s="26">
        <v>10</v>
      </c>
      <c r="B27" s="31" t="s">
        <v>141</v>
      </c>
      <c r="C27" s="31" t="s">
        <v>14</v>
      </c>
      <c r="D27" s="32">
        <v>2003</v>
      </c>
      <c r="E27" s="29">
        <v>91</v>
      </c>
      <c r="F27" s="29">
        <v>94</v>
      </c>
      <c r="G27" s="29">
        <v>96</v>
      </c>
      <c r="H27" s="25">
        <f t="shared" si="0"/>
        <v>281</v>
      </c>
      <c r="I27" s="148">
        <v>6</v>
      </c>
      <c r="J27" s="52" t="s">
        <v>30</v>
      </c>
    </row>
    <row r="28" spans="1:10" ht="18.75" customHeight="1">
      <c r="A28" s="26">
        <v>11</v>
      </c>
      <c r="B28" s="31" t="s">
        <v>104</v>
      </c>
      <c r="C28" s="31" t="s">
        <v>195</v>
      </c>
      <c r="D28" s="32">
        <v>2001</v>
      </c>
      <c r="E28" s="29">
        <v>93</v>
      </c>
      <c r="F28" s="29">
        <v>92</v>
      </c>
      <c r="G28" s="29">
        <v>93</v>
      </c>
      <c r="H28" s="25">
        <f t="shared" si="0"/>
        <v>278</v>
      </c>
      <c r="I28" s="148">
        <v>6</v>
      </c>
      <c r="J28" s="52" t="s">
        <v>31</v>
      </c>
    </row>
    <row r="29" spans="1:10" ht="18.75" customHeight="1">
      <c r="A29" s="26">
        <v>12</v>
      </c>
      <c r="B29" s="31" t="s">
        <v>97</v>
      </c>
      <c r="C29" s="31" t="s">
        <v>80</v>
      </c>
      <c r="D29" s="32">
        <v>2000</v>
      </c>
      <c r="E29" s="29">
        <v>91</v>
      </c>
      <c r="F29" s="29">
        <v>94</v>
      </c>
      <c r="G29" s="29">
        <v>92</v>
      </c>
      <c r="H29" s="25">
        <f t="shared" si="0"/>
        <v>277</v>
      </c>
      <c r="I29" s="148">
        <v>5</v>
      </c>
      <c r="J29" s="52" t="s">
        <v>31</v>
      </c>
    </row>
    <row r="30" spans="1:10" ht="18.75" customHeight="1">
      <c r="A30" s="26">
        <v>13</v>
      </c>
      <c r="B30" s="31" t="s">
        <v>142</v>
      </c>
      <c r="C30" s="31" t="s">
        <v>187</v>
      </c>
      <c r="D30" s="32">
        <v>1999</v>
      </c>
      <c r="E30" s="29">
        <v>93</v>
      </c>
      <c r="F30" s="29">
        <v>93</v>
      </c>
      <c r="G30" s="29">
        <v>90</v>
      </c>
      <c r="H30" s="25">
        <f t="shared" si="0"/>
        <v>276</v>
      </c>
      <c r="I30" s="148">
        <v>5</v>
      </c>
      <c r="J30" s="52" t="s">
        <v>31</v>
      </c>
    </row>
    <row r="31" spans="1:10" ht="18.75" customHeight="1">
      <c r="A31" s="26">
        <v>14</v>
      </c>
      <c r="B31" s="31" t="s">
        <v>198</v>
      </c>
      <c r="C31" s="31" t="s">
        <v>14</v>
      </c>
      <c r="D31" s="32">
        <v>2003</v>
      </c>
      <c r="E31" s="29">
        <v>92</v>
      </c>
      <c r="F31" s="29">
        <v>90</v>
      </c>
      <c r="G31" s="29">
        <v>93</v>
      </c>
      <c r="H31" s="25">
        <f t="shared" si="0"/>
        <v>275</v>
      </c>
      <c r="I31" s="148">
        <v>2</v>
      </c>
      <c r="J31" s="52" t="s">
        <v>31</v>
      </c>
    </row>
    <row r="32" spans="1:10" ht="18.75" customHeight="1">
      <c r="A32" s="26">
        <v>15</v>
      </c>
      <c r="B32" s="31" t="s">
        <v>147</v>
      </c>
      <c r="C32" s="31" t="s">
        <v>187</v>
      </c>
      <c r="D32" s="32">
        <v>2003</v>
      </c>
      <c r="E32" s="29">
        <v>93</v>
      </c>
      <c r="F32" s="29">
        <v>84</v>
      </c>
      <c r="G32" s="29">
        <v>89</v>
      </c>
      <c r="H32" s="25">
        <f t="shared" si="0"/>
        <v>266</v>
      </c>
      <c r="I32" s="148">
        <v>2</v>
      </c>
      <c r="J32" s="52" t="s">
        <v>31</v>
      </c>
    </row>
    <row r="33" spans="1:10" ht="18.75" customHeight="1">
      <c r="A33" s="26">
        <v>16</v>
      </c>
      <c r="B33" s="145" t="s">
        <v>27</v>
      </c>
      <c r="C33" s="145" t="s">
        <v>232</v>
      </c>
      <c r="D33" s="144">
        <v>1998</v>
      </c>
      <c r="E33" s="29">
        <v>83</v>
      </c>
      <c r="F33" s="29">
        <v>91</v>
      </c>
      <c r="G33" s="29">
        <v>83</v>
      </c>
      <c r="H33" s="25">
        <f t="shared" si="0"/>
        <v>257</v>
      </c>
      <c r="I33" s="148">
        <v>4</v>
      </c>
      <c r="J33" s="52"/>
    </row>
    <row r="34" spans="1:10" ht="18.75" customHeight="1">
      <c r="A34" s="26">
        <v>17</v>
      </c>
      <c r="B34" s="31" t="s">
        <v>143</v>
      </c>
      <c r="C34" s="31" t="s">
        <v>187</v>
      </c>
      <c r="D34" s="32">
        <v>2003</v>
      </c>
      <c r="E34" s="29">
        <v>82</v>
      </c>
      <c r="F34" s="29">
        <v>84</v>
      </c>
      <c r="G34" s="29">
        <v>86</v>
      </c>
      <c r="H34" s="25">
        <f t="shared" si="0"/>
        <v>252</v>
      </c>
      <c r="I34" s="148">
        <v>2</v>
      </c>
      <c r="J34" s="52"/>
    </row>
    <row r="35" spans="1:10" ht="18.75" customHeight="1">
      <c r="A35" s="26" t="s">
        <v>248</v>
      </c>
      <c r="B35" s="31" t="s">
        <v>130</v>
      </c>
      <c r="C35" s="31" t="s">
        <v>80</v>
      </c>
      <c r="D35" s="32">
        <v>2000</v>
      </c>
      <c r="E35" s="29"/>
      <c r="F35" s="29"/>
      <c r="G35" s="29"/>
      <c r="H35" s="25"/>
      <c r="I35" s="30"/>
      <c r="J35" s="52"/>
    </row>
    <row r="36" spans="1:10" ht="18.75" customHeight="1">
      <c r="A36" s="26" t="s">
        <v>248</v>
      </c>
      <c r="B36" s="31" t="s">
        <v>210</v>
      </c>
      <c r="C36" s="31" t="s">
        <v>110</v>
      </c>
      <c r="D36" s="32">
        <v>2003</v>
      </c>
      <c r="E36" s="29"/>
      <c r="F36" s="160"/>
      <c r="G36" s="29"/>
      <c r="H36" s="25"/>
      <c r="I36" s="148"/>
      <c r="J36" s="52"/>
    </row>
    <row r="37" spans="1:10" ht="18.75" customHeight="1">
      <c r="A37" s="26" t="s">
        <v>248</v>
      </c>
      <c r="B37" s="31" t="s">
        <v>144</v>
      </c>
      <c r="C37" s="31" t="s">
        <v>187</v>
      </c>
      <c r="D37" s="32">
        <v>2003</v>
      </c>
      <c r="E37" s="29"/>
      <c r="F37" s="29"/>
      <c r="G37" s="29"/>
      <c r="H37" s="25"/>
      <c r="I37" s="148"/>
      <c r="J37" s="52"/>
    </row>
    <row r="38" spans="1:10" ht="18.75" customHeight="1">
      <c r="A38" s="26" t="s">
        <v>223</v>
      </c>
      <c r="B38" s="31" t="s">
        <v>190</v>
      </c>
      <c r="C38" s="31" t="s">
        <v>217</v>
      </c>
      <c r="D38" s="32">
        <v>2005</v>
      </c>
      <c r="E38" s="29">
        <v>99</v>
      </c>
      <c r="F38" s="29">
        <v>97</v>
      </c>
      <c r="G38" s="29">
        <v>93</v>
      </c>
      <c r="H38" s="25">
        <f>SUM(E38:G38)</f>
        <v>289</v>
      </c>
      <c r="I38" s="148">
        <v>12</v>
      </c>
      <c r="J38" s="52"/>
    </row>
    <row r="39" spans="1:10" ht="18.75" customHeight="1">
      <c r="A39" s="26" t="s">
        <v>223</v>
      </c>
      <c r="B39" s="31" t="s">
        <v>191</v>
      </c>
      <c r="C39" s="31" t="s">
        <v>217</v>
      </c>
      <c r="D39" s="32">
        <v>2005</v>
      </c>
      <c r="E39" s="29">
        <v>81</v>
      </c>
      <c r="F39" s="29">
        <v>85</v>
      </c>
      <c r="G39" s="29">
        <v>91</v>
      </c>
      <c r="H39" s="25">
        <f>SUM(E39:G39)</f>
        <v>257</v>
      </c>
      <c r="I39" s="148">
        <v>0</v>
      </c>
      <c r="J39" s="52"/>
    </row>
    <row r="40" ht="8.25" customHeight="1"/>
    <row r="41" spans="1:9" ht="15.75">
      <c r="A41" s="33" t="s">
        <v>36</v>
      </c>
      <c r="B41" s="34"/>
      <c r="C41" s="35"/>
      <c r="D41" s="36"/>
      <c r="E41" s="37"/>
      <c r="F41" s="36"/>
      <c r="G41" s="38"/>
      <c r="H41" s="37" t="s">
        <v>37</v>
      </c>
      <c r="I41" s="43"/>
    </row>
    <row r="42" spans="1:9" ht="15.75">
      <c r="A42" s="34"/>
      <c r="B42" s="34"/>
      <c r="C42" s="35"/>
      <c r="D42" s="35"/>
      <c r="E42" s="37"/>
      <c r="F42" s="35"/>
      <c r="G42" s="38"/>
      <c r="H42" s="40"/>
      <c r="I42" s="43"/>
    </row>
    <row r="43" spans="1:9" ht="15.75">
      <c r="A43" s="41" t="s">
        <v>107</v>
      </c>
      <c r="B43" s="34"/>
      <c r="C43" s="42"/>
      <c r="D43" s="35"/>
      <c r="E43" s="35"/>
      <c r="F43" s="34"/>
      <c r="G43" s="38"/>
      <c r="H43" s="37" t="s">
        <v>108</v>
      </c>
      <c r="I43" s="43"/>
    </row>
    <row r="44" ht="15">
      <c r="I44" s="43"/>
    </row>
  </sheetData>
  <sheetProtection/>
  <printOptions horizontalCentered="1"/>
  <pageMargins left="0.9448818897637796" right="0" top="0.3937007874015748" bottom="0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B10">
      <selection activeCell="B24" sqref="B24"/>
    </sheetView>
  </sheetViews>
  <sheetFormatPr defaultColWidth="9.00390625" defaultRowHeight="15"/>
  <cols>
    <col min="1" max="1" width="5.57421875" style="12" customWidth="1"/>
    <col min="2" max="2" width="23.7109375" style="12" customWidth="1"/>
    <col min="3" max="3" width="24.421875" style="14" customWidth="1"/>
    <col min="4" max="4" width="9.8515625" style="1" customWidth="1"/>
    <col min="5" max="5" width="8.8515625" style="12" customWidth="1"/>
    <col min="6" max="6" width="9.140625" style="12" customWidth="1"/>
    <col min="7" max="7" width="9.8515625" style="12" customWidth="1"/>
    <col min="8" max="8" width="7.7109375" style="12" customWidth="1"/>
    <col min="9" max="9" width="8.421875" style="12" customWidth="1"/>
    <col min="10" max="10" width="5.8515625" style="43" customWidth="1"/>
    <col min="11" max="11" width="5.421875" style="43" customWidth="1"/>
    <col min="12" max="12" width="6.28125" style="0" customWidth="1"/>
    <col min="13" max="17" width="9.00390625" style="0" customWidth="1"/>
    <col min="18" max="18" width="9.28125" style="0" customWidth="1"/>
  </cols>
  <sheetData>
    <row r="1" spans="2:6" ht="20.25">
      <c r="B1" s="171" t="s">
        <v>156</v>
      </c>
      <c r="E1" s="15"/>
      <c r="F1" s="16"/>
    </row>
    <row r="2" spans="2:17" ht="18.75">
      <c r="B2" s="18" t="s">
        <v>157</v>
      </c>
      <c r="C2" s="17"/>
      <c r="D2" s="18"/>
      <c r="E2" s="15"/>
      <c r="F2" s="16"/>
      <c r="K2" s="4"/>
      <c r="L2" s="4" t="s">
        <v>2</v>
      </c>
      <c r="M2" s="4" t="s">
        <v>3</v>
      </c>
      <c r="N2" s="4" t="s">
        <v>4</v>
      </c>
      <c r="O2" s="4" t="s">
        <v>29</v>
      </c>
      <c r="P2" s="4" t="s">
        <v>30</v>
      </c>
      <c r="Q2" s="4" t="s">
        <v>31</v>
      </c>
    </row>
    <row r="3" spans="1:17" ht="15.75" customHeight="1">
      <c r="A3" s="22"/>
      <c r="D3" s="49"/>
      <c r="E3" s="49"/>
      <c r="F3" s="49"/>
      <c r="K3" s="4" t="s">
        <v>39</v>
      </c>
      <c r="L3" s="4">
        <v>577</v>
      </c>
      <c r="M3" s="4">
        <v>567</v>
      </c>
      <c r="N3" s="4">
        <v>554</v>
      </c>
      <c r="O3" s="4">
        <v>536</v>
      </c>
      <c r="P3" s="4">
        <v>510</v>
      </c>
      <c r="Q3" s="4">
        <v>490</v>
      </c>
    </row>
    <row r="4" spans="1:17" ht="18" customHeight="1">
      <c r="A4" s="22" t="s">
        <v>50</v>
      </c>
      <c r="K4" s="4" t="s">
        <v>33</v>
      </c>
      <c r="L4" s="4"/>
      <c r="M4" s="4">
        <v>571</v>
      </c>
      <c r="N4" s="4">
        <v>560</v>
      </c>
      <c r="O4" s="4">
        <v>544</v>
      </c>
      <c r="P4" s="4">
        <v>515</v>
      </c>
      <c r="Q4" s="4">
        <v>500</v>
      </c>
    </row>
    <row r="5" spans="1:18" ht="18.75" customHeight="1">
      <c r="A5" s="24" t="s">
        <v>11</v>
      </c>
      <c r="B5" s="24" t="s">
        <v>34</v>
      </c>
      <c r="C5" s="24" t="s">
        <v>35</v>
      </c>
      <c r="D5" s="25" t="s">
        <v>15</v>
      </c>
      <c r="E5" s="80" t="s">
        <v>57</v>
      </c>
      <c r="F5" s="25" t="s">
        <v>58</v>
      </c>
      <c r="G5" s="25" t="s">
        <v>59</v>
      </c>
      <c r="H5" s="25" t="s">
        <v>51</v>
      </c>
      <c r="I5" s="25" t="s">
        <v>52</v>
      </c>
      <c r="J5" s="25" t="s">
        <v>53</v>
      </c>
      <c r="K5" s="25" t="s">
        <v>54</v>
      </c>
      <c r="L5" s="25" t="s">
        <v>55</v>
      </c>
      <c r="M5" s="80" t="s">
        <v>56</v>
      </c>
      <c r="N5" s="24" t="s">
        <v>9</v>
      </c>
      <c r="O5" s="25" t="s">
        <v>38</v>
      </c>
      <c r="P5" s="25" t="s">
        <v>10</v>
      </c>
      <c r="Q5" s="80" t="s">
        <v>12</v>
      </c>
      <c r="R5" s="161" t="s">
        <v>41</v>
      </c>
    </row>
    <row r="6" spans="1:17" ht="15.75" customHeight="1">
      <c r="A6" s="75"/>
      <c r="B6" s="72" t="s">
        <v>42</v>
      </c>
      <c r="C6" s="76"/>
      <c r="D6" s="61"/>
      <c r="E6" s="73"/>
      <c r="F6" s="73"/>
      <c r="G6" s="73"/>
      <c r="H6" s="73"/>
      <c r="I6" s="73"/>
      <c r="J6" s="77"/>
      <c r="K6" s="77"/>
      <c r="L6" s="78"/>
      <c r="M6" s="78"/>
      <c r="N6" s="78"/>
      <c r="O6" s="50"/>
      <c r="P6" s="49" t="s">
        <v>43</v>
      </c>
      <c r="Q6" s="50">
        <v>2.7</v>
      </c>
    </row>
    <row r="7" spans="1:18" ht="15.75" customHeight="1">
      <c r="A7" s="150">
        <v>1</v>
      </c>
      <c r="B7" s="31" t="s">
        <v>79</v>
      </c>
      <c r="C7" s="31" t="s">
        <v>225</v>
      </c>
      <c r="D7" s="32">
        <v>2000</v>
      </c>
      <c r="E7" s="185">
        <v>94</v>
      </c>
      <c r="F7" s="185">
        <v>94</v>
      </c>
      <c r="G7" s="150">
        <f aca="true" t="shared" si="0" ref="G7:G13">SUM(E7:F7)</f>
        <v>188</v>
      </c>
      <c r="H7" s="185">
        <v>98</v>
      </c>
      <c r="I7" s="185">
        <v>96</v>
      </c>
      <c r="J7" s="150">
        <f aca="true" t="shared" si="1" ref="J7:J13">SUM(H7:I7)</f>
        <v>194</v>
      </c>
      <c r="K7" s="185">
        <v>96</v>
      </c>
      <c r="L7" s="185">
        <v>95</v>
      </c>
      <c r="M7" s="150">
        <f aca="true" t="shared" si="2" ref="M7:M13">SUM(K7:L7)</f>
        <v>191</v>
      </c>
      <c r="N7" s="186">
        <f aca="true" t="shared" si="3" ref="N7:N13">G7+J7+M7</f>
        <v>573</v>
      </c>
      <c r="O7" s="159">
        <v>20</v>
      </c>
      <c r="P7" s="151" t="s">
        <v>3</v>
      </c>
      <c r="Q7" s="186">
        <v>19</v>
      </c>
      <c r="R7" s="153">
        <v>5</v>
      </c>
    </row>
    <row r="8" spans="1:18" ht="15.75" customHeight="1">
      <c r="A8" s="150">
        <v>2</v>
      </c>
      <c r="B8" s="31" t="s">
        <v>127</v>
      </c>
      <c r="C8" s="31" t="s">
        <v>229</v>
      </c>
      <c r="D8" s="32">
        <v>2003</v>
      </c>
      <c r="E8" s="185">
        <v>88</v>
      </c>
      <c r="F8" s="185">
        <v>91</v>
      </c>
      <c r="G8" s="150">
        <f t="shared" si="0"/>
        <v>179</v>
      </c>
      <c r="H8" s="185">
        <v>96</v>
      </c>
      <c r="I8" s="185">
        <v>97</v>
      </c>
      <c r="J8" s="150">
        <f t="shared" si="1"/>
        <v>193</v>
      </c>
      <c r="K8" s="185">
        <v>88</v>
      </c>
      <c r="L8" s="185">
        <v>89</v>
      </c>
      <c r="M8" s="150">
        <f t="shared" si="2"/>
        <v>177</v>
      </c>
      <c r="N8" s="186">
        <f t="shared" si="3"/>
        <v>549</v>
      </c>
      <c r="O8" s="234">
        <v>15</v>
      </c>
      <c r="P8" s="151" t="s">
        <v>29</v>
      </c>
      <c r="Q8" s="186">
        <v>16.3</v>
      </c>
      <c r="R8" s="153">
        <v>1</v>
      </c>
    </row>
    <row r="9" spans="1:18" ht="15.75" customHeight="1">
      <c r="A9" s="150">
        <v>3</v>
      </c>
      <c r="B9" s="31" t="s">
        <v>16</v>
      </c>
      <c r="C9" s="31" t="s">
        <v>229</v>
      </c>
      <c r="D9" s="32">
        <v>2000</v>
      </c>
      <c r="E9" s="185">
        <v>91</v>
      </c>
      <c r="F9" s="185">
        <v>94</v>
      </c>
      <c r="G9" s="150">
        <f t="shared" si="0"/>
        <v>185</v>
      </c>
      <c r="H9" s="185">
        <v>93</v>
      </c>
      <c r="I9" s="185">
        <v>94</v>
      </c>
      <c r="J9" s="150">
        <f t="shared" si="1"/>
        <v>187</v>
      </c>
      <c r="K9" s="185">
        <v>86</v>
      </c>
      <c r="L9" s="185">
        <v>90</v>
      </c>
      <c r="M9" s="150">
        <f t="shared" si="2"/>
        <v>176</v>
      </c>
      <c r="N9" s="186">
        <f t="shared" si="3"/>
        <v>548</v>
      </c>
      <c r="O9" s="234">
        <v>9</v>
      </c>
      <c r="P9" s="186" t="s">
        <v>29</v>
      </c>
      <c r="Q9" s="186">
        <v>13.6</v>
      </c>
      <c r="R9" s="153">
        <v>1</v>
      </c>
    </row>
    <row r="10" spans="1:18" ht="15.75" customHeight="1">
      <c r="A10" s="150">
        <v>4</v>
      </c>
      <c r="B10" s="31" t="s">
        <v>87</v>
      </c>
      <c r="C10" s="27" t="s">
        <v>80</v>
      </c>
      <c r="D10" s="32">
        <v>2001</v>
      </c>
      <c r="E10" s="185">
        <v>90</v>
      </c>
      <c r="F10" s="185">
        <v>90</v>
      </c>
      <c r="G10" s="150">
        <f t="shared" si="0"/>
        <v>180</v>
      </c>
      <c r="H10" s="185">
        <v>92</v>
      </c>
      <c r="I10" s="185">
        <v>98</v>
      </c>
      <c r="J10" s="150">
        <f t="shared" si="1"/>
        <v>190</v>
      </c>
      <c r="K10" s="185">
        <v>82</v>
      </c>
      <c r="L10" s="185">
        <v>87</v>
      </c>
      <c r="M10" s="150">
        <f t="shared" si="2"/>
        <v>169</v>
      </c>
      <c r="N10" s="186">
        <f t="shared" si="3"/>
        <v>539</v>
      </c>
      <c r="O10" s="159">
        <v>10</v>
      </c>
      <c r="P10" s="151" t="s">
        <v>29</v>
      </c>
      <c r="Q10" s="186">
        <v>10.9</v>
      </c>
      <c r="R10" s="153">
        <v>1</v>
      </c>
    </row>
    <row r="11" spans="1:18" ht="15.75" customHeight="1">
      <c r="A11" s="150">
        <v>5</v>
      </c>
      <c r="B11" s="27" t="s">
        <v>109</v>
      </c>
      <c r="C11" s="27" t="s">
        <v>229</v>
      </c>
      <c r="D11" s="28">
        <v>2001</v>
      </c>
      <c r="E11" s="185">
        <v>82</v>
      </c>
      <c r="F11" s="185">
        <v>92</v>
      </c>
      <c r="G11" s="150">
        <f t="shared" si="0"/>
        <v>174</v>
      </c>
      <c r="H11" s="185">
        <v>94</v>
      </c>
      <c r="I11" s="185">
        <v>95</v>
      </c>
      <c r="J11" s="150">
        <f t="shared" si="1"/>
        <v>189</v>
      </c>
      <c r="K11" s="185">
        <v>84</v>
      </c>
      <c r="L11" s="185">
        <v>88</v>
      </c>
      <c r="M11" s="150">
        <f t="shared" si="2"/>
        <v>172</v>
      </c>
      <c r="N11" s="186">
        <f t="shared" si="3"/>
        <v>535</v>
      </c>
      <c r="O11" s="159">
        <v>11</v>
      </c>
      <c r="P11" s="151" t="s">
        <v>30</v>
      </c>
      <c r="Q11" s="186">
        <v>8.2</v>
      </c>
      <c r="R11" s="153"/>
    </row>
    <row r="12" spans="1:18" ht="15.75" customHeight="1">
      <c r="A12" s="150">
        <v>6</v>
      </c>
      <c r="B12" s="31" t="s">
        <v>85</v>
      </c>
      <c r="C12" s="31" t="s">
        <v>230</v>
      </c>
      <c r="D12" s="32">
        <v>2000</v>
      </c>
      <c r="E12" s="185">
        <v>90</v>
      </c>
      <c r="F12" s="185">
        <v>84</v>
      </c>
      <c r="G12" s="150">
        <f t="shared" si="0"/>
        <v>174</v>
      </c>
      <c r="H12" s="185">
        <v>92</v>
      </c>
      <c r="I12" s="185">
        <v>96</v>
      </c>
      <c r="J12" s="150">
        <f t="shared" si="1"/>
        <v>188</v>
      </c>
      <c r="K12" s="185">
        <v>86</v>
      </c>
      <c r="L12" s="185">
        <v>85</v>
      </c>
      <c r="M12" s="150">
        <f t="shared" si="2"/>
        <v>171</v>
      </c>
      <c r="N12" s="186">
        <f t="shared" si="3"/>
        <v>533</v>
      </c>
      <c r="O12" s="234">
        <v>11</v>
      </c>
      <c r="P12" s="186" t="s">
        <v>30</v>
      </c>
      <c r="Q12" s="186">
        <v>5.5</v>
      </c>
      <c r="R12" s="153"/>
    </row>
    <row r="13" spans="1:18" ht="15.75" customHeight="1">
      <c r="A13" s="150">
        <v>7</v>
      </c>
      <c r="B13" s="27" t="s">
        <v>129</v>
      </c>
      <c r="C13" s="27" t="s">
        <v>230</v>
      </c>
      <c r="D13" s="28">
        <v>2003</v>
      </c>
      <c r="E13" s="185">
        <v>89</v>
      </c>
      <c r="F13" s="185">
        <v>82</v>
      </c>
      <c r="G13" s="150">
        <f t="shared" si="0"/>
        <v>171</v>
      </c>
      <c r="H13" s="185">
        <v>90</v>
      </c>
      <c r="I13" s="185">
        <v>88</v>
      </c>
      <c r="J13" s="150">
        <f t="shared" si="1"/>
        <v>178</v>
      </c>
      <c r="K13" s="185">
        <v>82</v>
      </c>
      <c r="L13" s="185">
        <v>83</v>
      </c>
      <c r="M13" s="150">
        <f t="shared" si="2"/>
        <v>165</v>
      </c>
      <c r="N13" s="186">
        <f t="shared" si="3"/>
        <v>514</v>
      </c>
      <c r="O13" s="159">
        <v>6</v>
      </c>
      <c r="P13" s="151" t="s">
        <v>30</v>
      </c>
      <c r="Q13" s="186">
        <v>2.8</v>
      </c>
      <c r="R13" s="153"/>
    </row>
    <row r="14" spans="1:18" ht="15.75" customHeight="1">
      <c r="A14" s="150" t="s">
        <v>248</v>
      </c>
      <c r="B14" s="27" t="s">
        <v>96</v>
      </c>
      <c r="C14" s="27" t="s">
        <v>80</v>
      </c>
      <c r="D14" s="28">
        <v>1999</v>
      </c>
      <c r="E14" s="185"/>
      <c r="F14" s="185"/>
      <c r="G14" s="150"/>
      <c r="H14" s="185"/>
      <c r="I14" s="185"/>
      <c r="J14" s="150"/>
      <c r="K14" s="185"/>
      <c r="L14" s="185"/>
      <c r="M14" s="150"/>
      <c r="N14" s="186"/>
      <c r="O14" s="159"/>
      <c r="P14" s="151"/>
      <c r="Q14" s="186"/>
      <c r="R14" s="153"/>
    </row>
    <row r="15" spans="1:18" ht="16.5" customHeight="1">
      <c r="A15" s="174"/>
      <c r="B15" s="72" t="s">
        <v>44</v>
      </c>
      <c r="C15" s="73"/>
      <c r="D15" s="60"/>
      <c r="E15" s="187"/>
      <c r="F15" s="187"/>
      <c r="G15" s="174"/>
      <c r="H15" s="187"/>
      <c r="I15" s="187"/>
      <c r="J15" s="174"/>
      <c r="K15" s="187"/>
      <c r="L15" s="187"/>
      <c r="M15" s="174"/>
      <c r="N15" s="188"/>
      <c r="O15" s="193"/>
      <c r="P15" s="175" t="s">
        <v>43</v>
      </c>
      <c r="Q15" s="189">
        <v>1.4</v>
      </c>
      <c r="R15" s="190"/>
    </row>
    <row r="16" spans="1:18" ht="16.5" customHeight="1">
      <c r="A16" s="150">
        <v>1</v>
      </c>
      <c r="B16" s="27" t="s">
        <v>24</v>
      </c>
      <c r="C16" s="27" t="s">
        <v>80</v>
      </c>
      <c r="D16" s="28">
        <v>1999</v>
      </c>
      <c r="E16" s="185">
        <v>91</v>
      </c>
      <c r="F16" s="185">
        <v>91</v>
      </c>
      <c r="G16" s="150">
        <f aca="true" t="shared" si="4" ref="G16:G29">SUM(E16:F16)</f>
        <v>182</v>
      </c>
      <c r="H16" s="185">
        <v>96</v>
      </c>
      <c r="I16" s="185">
        <v>96</v>
      </c>
      <c r="J16" s="150">
        <f aca="true" t="shared" si="5" ref="J16:J29">SUM(H16:I16)</f>
        <v>192</v>
      </c>
      <c r="K16" s="185">
        <v>91</v>
      </c>
      <c r="L16" s="185">
        <v>89</v>
      </c>
      <c r="M16" s="150">
        <f aca="true" t="shared" si="6" ref="M16:M29">SUM(K16:L16)</f>
        <v>180</v>
      </c>
      <c r="N16" s="186">
        <f aca="true" t="shared" si="7" ref="N16:N29">G16+J16+M16</f>
        <v>554</v>
      </c>
      <c r="O16" s="159">
        <v>13</v>
      </c>
      <c r="P16" s="151" t="s">
        <v>29</v>
      </c>
      <c r="Q16" s="186">
        <v>19</v>
      </c>
      <c r="R16" s="153">
        <v>1</v>
      </c>
    </row>
    <row r="17" spans="1:18" ht="16.5" customHeight="1">
      <c r="A17" s="150">
        <v>2</v>
      </c>
      <c r="B17" s="31" t="s">
        <v>20</v>
      </c>
      <c r="C17" s="31" t="s">
        <v>225</v>
      </c>
      <c r="D17" s="32">
        <v>1998</v>
      </c>
      <c r="E17" s="185">
        <v>93</v>
      </c>
      <c r="F17" s="185">
        <v>89</v>
      </c>
      <c r="G17" s="150">
        <f t="shared" si="4"/>
        <v>182</v>
      </c>
      <c r="H17" s="185">
        <v>94</v>
      </c>
      <c r="I17" s="185">
        <v>96</v>
      </c>
      <c r="J17" s="150">
        <f t="shared" si="5"/>
        <v>190</v>
      </c>
      <c r="K17" s="185">
        <v>90</v>
      </c>
      <c r="L17" s="185">
        <v>91</v>
      </c>
      <c r="M17" s="150">
        <f t="shared" si="6"/>
        <v>181</v>
      </c>
      <c r="N17" s="186">
        <f t="shared" si="7"/>
        <v>553</v>
      </c>
      <c r="O17" s="234">
        <v>12</v>
      </c>
      <c r="P17" s="186" t="s">
        <v>29</v>
      </c>
      <c r="Q17" s="153">
        <v>17.6</v>
      </c>
      <c r="R17" s="153">
        <v>1</v>
      </c>
    </row>
    <row r="18" spans="1:18" ht="16.5" customHeight="1">
      <c r="A18" s="150">
        <v>3</v>
      </c>
      <c r="B18" s="31" t="s">
        <v>18</v>
      </c>
      <c r="C18" s="31" t="s">
        <v>226</v>
      </c>
      <c r="D18" s="32">
        <v>2000</v>
      </c>
      <c r="E18" s="185">
        <v>92</v>
      </c>
      <c r="F18" s="185">
        <v>90</v>
      </c>
      <c r="G18" s="150">
        <f t="shared" si="4"/>
        <v>182</v>
      </c>
      <c r="H18" s="185">
        <v>97</v>
      </c>
      <c r="I18" s="185">
        <v>100</v>
      </c>
      <c r="J18" s="150">
        <f t="shared" si="5"/>
        <v>197</v>
      </c>
      <c r="K18" s="185">
        <v>83</v>
      </c>
      <c r="L18" s="185">
        <v>87</v>
      </c>
      <c r="M18" s="150">
        <f t="shared" si="6"/>
        <v>170</v>
      </c>
      <c r="N18" s="186">
        <f t="shared" si="7"/>
        <v>549</v>
      </c>
      <c r="O18" s="234">
        <v>13</v>
      </c>
      <c r="P18" s="186" t="s">
        <v>29</v>
      </c>
      <c r="Q18" s="186">
        <v>16.2</v>
      </c>
      <c r="R18" s="153">
        <v>1</v>
      </c>
    </row>
    <row r="19" spans="1:18" ht="16.5" customHeight="1">
      <c r="A19" s="150">
        <v>4</v>
      </c>
      <c r="B19" s="31" t="s">
        <v>77</v>
      </c>
      <c r="C19" s="31" t="s">
        <v>229</v>
      </c>
      <c r="D19" s="32">
        <v>1999</v>
      </c>
      <c r="E19" s="185">
        <v>91</v>
      </c>
      <c r="F19" s="185">
        <v>85</v>
      </c>
      <c r="G19" s="150">
        <f t="shared" si="4"/>
        <v>176</v>
      </c>
      <c r="H19" s="185">
        <v>96</v>
      </c>
      <c r="I19" s="185">
        <v>96</v>
      </c>
      <c r="J19" s="150">
        <f t="shared" si="5"/>
        <v>192</v>
      </c>
      <c r="K19" s="185">
        <v>85</v>
      </c>
      <c r="L19" s="185">
        <v>88</v>
      </c>
      <c r="M19" s="150">
        <f t="shared" si="6"/>
        <v>173</v>
      </c>
      <c r="N19" s="186">
        <f t="shared" si="7"/>
        <v>541</v>
      </c>
      <c r="O19" s="234">
        <v>13</v>
      </c>
      <c r="P19" s="186" t="s">
        <v>30</v>
      </c>
      <c r="Q19" s="153"/>
      <c r="R19" s="153"/>
    </row>
    <row r="20" spans="1:18" ht="16.5" customHeight="1">
      <c r="A20" s="150">
        <v>5</v>
      </c>
      <c r="B20" s="31" t="s">
        <v>140</v>
      </c>
      <c r="C20" s="31" t="s">
        <v>14</v>
      </c>
      <c r="D20" s="32">
        <v>2003</v>
      </c>
      <c r="E20" s="185">
        <v>92</v>
      </c>
      <c r="F20" s="185">
        <v>90</v>
      </c>
      <c r="G20" s="150">
        <f t="shared" si="4"/>
        <v>182</v>
      </c>
      <c r="H20" s="185">
        <v>97</v>
      </c>
      <c r="I20" s="185">
        <v>96</v>
      </c>
      <c r="J20" s="150">
        <f t="shared" si="5"/>
        <v>193</v>
      </c>
      <c r="K20" s="185">
        <v>83</v>
      </c>
      <c r="L20" s="185">
        <v>81</v>
      </c>
      <c r="M20" s="150">
        <f t="shared" si="6"/>
        <v>164</v>
      </c>
      <c r="N20" s="186">
        <f t="shared" si="7"/>
        <v>539</v>
      </c>
      <c r="O20" s="234">
        <v>9</v>
      </c>
      <c r="P20" s="186" t="s">
        <v>30</v>
      </c>
      <c r="Q20" s="186">
        <v>13.4</v>
      </c>
      <c r="R20" s="153"/>
    </row>
    <row r="21" spans="1:18" ht="16.5" customHeight="1">
      <c r="A21" s="150">
        <v>6</v>
      </c>
      <c r="B21" s="31" t="s">
        <v>128</v>
      </c>
      <c r="C21" s="31" t="s">
        <v>229</v>
      </c>
      <c r="D21" s="32">
        <v>2003</v>
      </c>
      <c r="E21" s="185">
        <v>91</v>
      </c>
      <c r="F21" s="185">
        <v>83</v>
      </c>
      <c r="G21" s="150">
        <f t="shared" si="4"/>
        <v>174</v>
      </c>
      <c r="H21" s="185">
        <v>95</v>
      </c>
      <c r="I21" s="185">
        <v>89</v>
      </c>
      <c r="J21" s="150">
        <f t="shared" si="5"/>
        <v>184</v>
      </c>
      <c r="K21" s="185">
        <v>87</v>
      </c>
      <c r="L21" s="185">
        <v>90</v>
      </c>
      <c r="M21" s="150">
        <f t="shared" si="6"/>
        <v>177</v>
      </c>
      <c r="N21" s="186">
        <f t="shared" si="7"/>
        <v>535</v>
      </c>
      <c r="O21" s="234">
        <v>10</v>
      </c>
      <c r="P21" s="186" t="s">
        <v>30</v>
      </c>
      <c r="Q21" s="153">
        <v>12</v>
      </c>
      <c r="R21" s="153"/>
    </row>
    <row r="22" spans="1:18" ht="16.5" customHeight="1">
      <c r="A22" s="150">
        <v>7</v>
      </c>
      <c r="B22" s="31" t="s">
        <v>211</v>
      </c>
      <c r="C22" s="31" t="s">
        <v>229</v>
      </c>
      <c r="D22" s="32">
        <v>2003</v>
      </c>
      <c r="E22" s="185">
        <v>90</v>
      </c>
      <c r="F22" s="185">
        <v>84</v>
      </c>
      <c r="G22" s="150">
        <f t="shared" si="4"/>
        <v>174</v>
      </c>
      <c r="H22" s="185">
        <v>93</v>
      </c>
      <c r="I22" s="185">
        <v>95</v>
      </c>
      <c r="J22" s="150">
        <f t="shared" si="5"/>
        <v>188</v>
      </c>
      <c r="K22" s="185">
        <v>73</v>
      </c>
      <c r="L22" s="185">
        <v>92</v>
      </c>
      <c r="M22" s="150">
        <f t="shared" si="6"/>
        <v>165</v>
      </c>
      <c r="N22" s="186">
        <f t="shared" si="7"/>
        <v>527</v>
      </c>
      <c r="O22" s="234">
        <v>10</v>
      </c>
      <c r="P22" s="186" t="s">
        <v>30</v>
      </c>
      <c r="Q22" s="186">
        <v>10.6</v>
      </c>
      <c r="R22" s="153"/>
    </row>
    <row r="23" spans="1:18" ht="16.5" customHeight="1">
      <c r="A23" s="150">
        <v>8</v>
      </c>
      <c r="B23" s="31" t="s">
        <v>210</v>
      </c>
      <c r="C23" s="31" t="s">
        <v>230</v>
      </c>
      <c r="D23" s="32">
        <v>2003</v>
      </c>
      <c r="E23" s="185">
        <v>89</v>
      </c>
      <c r="F23" s="185">
        <v>90</v>
      </c>
      <c r="G23" s="150">
        <f t="shared" si="4"/>
        <v>179</v>
      </c>
      <c r="H23" s="185">
        <v>90</v>
      </c>
      <c r="I23" s="185">
        <v>97</v>
      </c>
      <c r="J23" s="150">
        <f t="shared" si="5"/>
        <v>187</v>
      </c>
      <c r="K23" s="185">
        <v>81</v>
      </c>
      <c r="L23" s="185">
        <v>79</v>
      </c>
      <c r="M23" s="150">
        <f t="shared" si="6"/>
        <v>160</v>
      </c>
      <c r="N23" s="186">
        <f t="shared" si="7"/>
        <v>526</v>
      </c>
      <c r="O23" s="234">
        <v>10</v>
      </c>
      <c r="P23" s="186" t="s">
        <v>30</v>
      </c>
      <c r="Q23" s="153">
        <v>9.20000000000001</v>
      </c>
      <c r="R23" s="153"/>
    </row>
    <row r="24" spans="1:18" ht="16.5" customHeight="1">
      <c r="A24" s="150">
        <v>9</v>
      </c>
      <c r="B24" s="31" t="s">
        <v>238</v>
      </c>
      <c r="C24" s="31" t="s">
        <v>80</v>
      </c>
      <c r="D24" s="32">
        <v>2001</v>
      </c>
      <c r="E24" s="185">
        <v>90</v>
      </c>
      <c r="F24" s="185">
        <v>86</v>
      </c>
      <c r="G24" s="150">
        <f t="shared" si="4"/>
        <v>176</v>
      </c>
      <c r="H24" s="185">
        <v>100</v>
      </c>
      <c r="I24" s="185">
        <v>94</v>
      </c>
      <c r="J24" s="150">
        <f t="shared" si="5"/>
        <v>194</v>
      </c>
      <c r="K24" s="185">
        <v>83</v>
      </c>
      <c r="L24" s="185">
        <v>70</v>
      </c>
      <c r="M24" s="150">
        <f t="shared" si="6"/>
        <v>153</v>
      </c>
      <c r="N24" s="186">
        <f t="shared" si="7"/>
        <v>523</v>
      </c>
      <c r="O24" s="234">
        <v>14</v>
      </c>
      <c r="P24" s="186" t="s">
        <v>30</v>
      </c>
      <c r="Q24" s="186">
        <v>7.80000000000002</v>
      </c>
      <c r="R24" s="153"/>
    </row>
    <row r="25" spans="1:18" ht="16.5" customHeight="1">
      <c r="A25" s="150">
        <v>10</v>
      </c>
      <c r="B25" s="31" t="s">
        <v>141</v>
      </c>
      <c r="C25" s="31" t="s">
        <v>14</v>
      </c>
      <c r="D25" s="32">
        <v>2003</v>
      </c>
      <c r="E25" s="185">
        <v>92</v>
      </c>
      <c r="F25" s="185">
        <v>83</v>
      </c>
      <c r="G25" s="150">
        <f t="shared" si="4"/>
        <v>175</v>
      </c>
      <c r="H25" s="185">
        <v>97</v>
      </c>
      <c r="I25" s="185">
        <v>93</v>
      </c>
      <c r="J25" s="150">
        <f t="shared" si="5"/>
        <v>190</v>
      </c>
      <c r="K25" s="185">
        <v>79</v>
      </c>
      <c r="L25" s="185">
        <v>76</v>
      </c>
      <c r="M25" s="150">
        <f t="shared" si="6"/>
        <v>155</v>
      </c>
      <c r="N25" s="186">
        <f t="shared" si="7"/>
        <v>520</v>
      </c>
      <c r="O25" s="159">
        <v>16</v>
      </c>
      <c r="P25" s="151" t="s">
        <v>30</v>
      </c>
      <c r="Q25" s="153">
        <v>6.40000000000003</v>
      </c>
      <c r="R25" s="153"/>
    </row>
    <row r="26" spans="1:18" ht="16.5" customHeight="1">
      <c r="A26" s="150">
        <v>11</v>
      </c>
      <c r="B26" s="31" t="s">
        <v>86</v>
      </c>
      <c r="C26" s="31" t="s">
        <v>80</v>
      </c>
      <c r="D26" s="32">
        <v>2000</v>
      </c>
      <c r="E26" s="185">
        <v>86</v>
      </c>
      <c r="F26" s="185">
        <v>86</v>
      </c>
      <c r="G26" s="150">
        <f t="shared" si="4"/>
        <v>172</v>
      </c>
      <c r="H26" s="185">
        <v>91</v>
      </c>
      <c r="I26" s="185">
        <v>92</v>
      </c>
      <c r="J26" s="150">
        <f t="shared" si="5"/>
        <v>183</v>
      </c>
      <c r="K26" s="185">
        <v>79</v>
      </c>
      <c r="L26" s="185">
        <v>74</v>
      </c>
      <c r="M26" s="150">
        <f t="shared" si="6"/>
        <v>153</v>
      </c>
      <c r="N26" s="186">
        <f t="shared" si="7"/>
        <v>508</v>
      </c>
      <c r="O26" s="234">
        <v>5</v>
      </c>
      <c r="P26" s="186" t="s">
        <v>31</v>
      </c>
      <c r="Q26" s="153"/>
      <c r="R26" s="153"/>
    </row>
    <row r="27" spans="1:18" ht="16.5" customHeight="1">
      <c r="A27" s="150">
        <v>12</v>
      </c>
      <c r="B27" s="31" t="s">
        <v>209</v>
      </c>
      <c r="C27" s="31" t="s">
        <v>230</v>
      </c>
      <c r="D27" s="32">
        <v>2000</v>
      </c>
      <c r="E27" s="185">
        <v>80</v>
      </c>
      <c r="F27" s="185">
        <v>74</v>
      </c>
      <c r="G27" s="150">
        <f t="shared" si="4"/>
        <v>154</v>
      </c>
      <c r="H27" s="185">
        <v>90</v>
      </c>
      <c r="I27" s="185">
        <v>94</v>
      </c>
      <c r="J27" s="150">
        <f t="shared" si="5"/>
        <v>184</v>
      </c>
      <c r="K27" s="185">
        <v>85</v>
      </c>
      <c r="L27" s="185">
        <v>74</v>
      </c>
      <c r="M27" s="150">
        <f t="shared" si="6"/>
        <v>159</v>
      </c>
      <c r="N27" s="186">
        <f t="shared" si="7"/>
        <v>497</v>
      </c>
      <c r="O27" s="234">
        <v>6</v>
      </c>
      <c r="P27" s="186"/>
      <c r="Q27" s="153"/>
      <c r="R27" s="153"/>
    </row>
    <row r="28" spans="1:18" ht="16.5" customHeight="1">
      <c r="A28" s="150">
        <v>13</v>
      </c>
      <c r="B28" s="31" t="s">
        <v>97</v>
      </c>
      <c r="C28" s="27" t="s">
        <v>80</v>
      </c>
      <c r="D28" s="32">
        <v>2000</v>
      </c>
      <c r="E28" s="185">
        <v>85</v>
      </c>
      <c r="F28" s="185">
        <v>81</v>
      </c>
      <c r="G28" s="150">
        <f t="shared" si="4"/>
        <v>166</v>
      </c>
      <c r="H28" s="185">
        <v>90</v>
      </c>
      <c r="I28" s="185">
        <v>94</v>
      </c>
      <c r="J28" s="150">
        <f t="shared" si="5"/>
        <v>184</v>
      </c>
      <c r="K28" s="185">
        <v>80</v>
      </c>
      <c r="L28" s="185">
        <v>65</v>
      </c>
      <c r="M28" s="150">
        <f t="shared" si="6"/>
        <v>145</v>
      </c>
      <c r="N28" s="186">
        <f t="shared" si="7"/>
        <v>495</v>
      </c>
      <c r="O28" s="159">
        <v>4</v>
      </c>
      <c r="P28" s="151"/>
      <c r="Q28" s="153"/>
      <c r="R28" s="153"/>
    </row>
    <row r="29" spans="1:18" ht="16.5" customHeight="1">
      <c r="A29" s="150">
        <v>14</v>
      </c>
      <c r="B29" s="31" t="s">
        <v>130</v>
      </c>
      <c r="C29" s="31" t="s">
        <v>224</v>
      </c>
      <c r="D29" s="32">
        <v>2000</v>
      </c>
      <c r="E29" s="29">
        <v>82</v>
      </c>
      <c r="F29" s="29">
        <v>87</v>
      </c>
      <c r="G29" s="150">
        <f t="shared" si="4"/>
        <v>169</v>
      </c>
      <c r="H29" s="185">
        <v>83</v>
      </c>
      <c r="I29" s="185">
        <v>89</v>
      </c>
      <c r="J29" s="150">
        <f t="shared" si="5"/>
        <v>172</v>
      </c>
      <c r="K29" s="185">
        <v>62</v>
      </c>
      <c r="L29" s="185">
        <v>68</v>
      </c>
      <c r="M29" s="150">
        <f t="shared" si="6"/>
        <v>130</v>
      </c>
      <c r="N29" s="186">
        <f t="shared" si="7"/>
        <v>471</v>
      </c>
      <c r="O29" s="234">
        <v>5</v>
      </c>
      <c r="P29" s="186"/>
      <c r="Q29" s="153"/>
      <c r="R29" s="153"/>
    </row>
    <row r="30" spans="1:17" ht="5.25" customHeight="1">
      <c r="A30" s="53"/>
      <c r="B30" s="54"/>
      <c r="C30" s="54"/>
      <c r="D30" s="55"/>
      <c r="E30" s="55"/>
      <c r="F30" s="55"/>
      <c r="G30" s="49"/>
      <c r="H30" s="55"/>
      <c r="I30" s="55"/>
      <c r="J30" s="49"/>
      <c r="K30" s="55"/>
      <c r="L30" s="55"/>
      <c r="M30" s="49"/>
      <c r="N30" s="51"/>
      <c r="O30" s="51"/>
      <c r="P30" s="51"/>
      <c r="Q30" s="51"/>
    </row>
    <row r="31" spans="3:8" ht="15" customHeight="1">
      <c r="C31" s="63" t="s">
        <v>42</v>
      </c>
      <c r="D31" s="7"/>
      <c r="E31" s="64"/>
      <c r="F31" s="64" t="s">
        <v>44</v>
      </c>
      <c r="G31" s="64"/>
      <c r="H31" s="64"/>
    </row>
    <row r="32" spans="1:11" ht="15.75" customHeight="1">
      <c r="A32" s="180" t="s">
        <v>45</v>
      </c>
      <c r="B32" s="173"/>
      <c r="C32" s="181" t="s">
        <v>46</v>
      </c>
      <c r="D32" s="182" t="s">
        <v>41</v>
      </c>
      <c r="E32" s="183" t="s">
        <v>9</v>
      </c>
      <c r="F32" s="184" t="s">
        <v>46</v>
      </c>
      <c r="G32" s="182" t="s">
        <v>41</v>
      </c>
      <c r="H32" s="183" t="s">
        <v>9</v>
      </c>
      <c r="I32" s="43"/>
      <c r="K32"/>
    </row>
    <row r="33" spans="1:11" ht="13.5" customHeight="1">
      <c r="A33" s="134" t="s">
        <v>225</v>
      </c>
      <c r="B33" s="71"/>
      <c r="C33" s="176">
        <v>19</v>
      </c>
      <c r="D33" s="194">
        <v>5</v>
      </c>
      <c r="E33" s="178">
        <f aca="true" t="shared" si="8" ref="E33:E38">SUM(C33:D33)</f>
        <v>24</v>
      </c>
      <c r="F33" s="176">
        <v>17.6</v>
      </c>
      <c r="G33" s="194">
        <v>1</v>
      </c>
      <c r="H33" s="178">
        <f aca="true" t="shared" si="9" ref="H33:H38">SUM(F33:G33)</f>
        <v>18.6</v>
      </c>
      <c r="I33" s="43"/>
      <c r="K33"/>
    </row>
    <row r="34" spans="1:11" ht="13.5" customHeight="1">
      <c r="A34" s="134" t="s">
        <v>226</v>
      </c>
      <c r="B34" s="71"/>
      <c r="C34" s="176"/>
      <c r="D34" s="194"/>
      <c r="E34" s="178">
        <f t="shared" si="8"/>
        <v>0</v>
      </c>
      <c r="F34" s="176">
        <v>16.2</v>
      </c>
      <c r="G34" s="194">
        <v>1</v>
      </c>
      <c r="H34" s="178">
        <f t="shared" si="9"/>
        <v>17.2</v>
      </c>
      <c r="I34" s="43"/>
      <c r="K34"/>
    </row>
    <row r="35" spans="1:11" ht="13.5" customHeight="1">
      <c r="A35" s="134" t="s">
        <v>80</v>
      </c>
      <c r="B35" s="71"/>
      <c r="C35" s="176">
        <v>10.9</v>
      </c>
      <c r="D35" s="194">
        <v>1</v>
      </c>
      <c r="E35" s="178">
        <f t="shared" si="8"/>
        <v>11.9</v>
      </c>
      <c r="F35" s="176">
        <v>26.8</v>
      </c>
      <c r="G35" s="194">
        <v>1</v>
      </c>
      <c r="H35" s="178">
        <f t="shared" si="9"/>
        <v>27.8</v>
      </c>
      <c r="I35" s="43"/>
      <c r="K35"/>
    </row>
    <row r="36" spans="1:11" ht="13.5" customHeight="1">
      <c r="A36" s="134" t="s">
        <v>229</v>
      </c>
      <c r="B36" s="71"/>
      <c r="C36" s="176">
        <v>38.1</v>
      </c>
      <c r="D36" s="194">
        <v>2</v>
      </c>
      <c r="E36" s="178">
        <f t="shared" si="8"/>
        <v>40.1</v>
      </c>
      <c r="F36" s="176">
        <v>22.6</v>
      </c>
      <c r="G36" s="194"/>
      <c r="H36" s="178">
        <f t="shared" si="9"/>
        <v>22.6</v>
      </c>
      <c r="I36" s="43"/>
      <c r="K36"/>
    </row>
    <row r="37" spans="1:11" ht="13.5" customHeight="1">
      <c r="A37" s="134" t="s">
        <v>230</v>
      </c>
      <c r="B37" s="71"/>
      <c r="C37" s="176">
        <v>8.3</v>
      </c>
      <c r="D37" s="194"/>
      <c r="E37" s="178">
        <f t="shared" si="8"/>
        <v>8.3</v>
      </c>
      <c r="F37" s="176">
        <v>9.2</v>
      </c>
      <c r="G37" s="194"/>
      <c r="H37" s="178">
        <f t="shared" si="9"/>
        <v>9.2</v>
      </c>
      <c r="I37" s="43"/>
      <c r="K37"/>
    </row>
    <row r="38" spans="1:11" ht="13.5" customHeight="1">
      <c r="A38" s="134" t="s">
        <v>14</v>
      </c>
      <c r="B38" s="71"/>
      <c r="C38" s="176"/>
      <c r="D38" s="194"/>
      <c r="E38" s="178">
        <f t="shared" si="8"/>
        <v>0</v>
      </c>
      <c r="F38" s="176">
        <v>19.8</v>
      </c>
      <c r="G38" s="194"/>
      <c r="H38" s="178">
        <f t="shared" si="9"/>
        <v>19.8</v>
      </c>
      <c r="I38" s="43"/>
      <c r="K38"/>
    </row>
    <row r="39" spans="1:8" ht="8.25" customHeight="1">
      <c r="A39" s="47"/>
      <c r="C39" s="169"/>
      <c r="D39" s="170"/>
      <c r="E39" s="168"/>
      <c r="F39" s="169"/>
      <c r="G39" s="170"/>
      <c r="H39" s="168"/>
    </row>
    <row r="40" spans="1:8" ht="15.75">
      <c r="A40" s="33" t="s">
        <v>36</v>
      </c>
      <c r="B40" s="34"/>
      <c r="C40" s="35"/>
      <c r="D40" s="36"/>
      <c r="E40" s="37"/>
      <c r="F40" s="36"/>
      <c r="G40" s="38"/>
      <c r="H40" s="37" t="s">
        <v>37</v>
      </c>
    </row>
    <row r="41" spans="1:8" ht="9" customHeight="1">
      <c r="A41" s="34"/>
      <c r="B41" s="34"/>
      <c r="C41" s="136"/>
      <c r="D41" s="136"/>
      <c r="E41" s="37"/>
      <c r="F41" s="136"/>
      <c r="G41" s="137"/>
      <c r="H41" s="40"/>
    </row>
    <row r="42" spans="1:9" ht="15.75">
      <c r="A42" s="41" t="s">
        <v>107</v>
      </c>
      <c r="B42" s="34"/>
      <c r="C42" s="42"/>
      <c r="D42" s="35"/>
      <c r="E42" s="35"/>
      <c r="F42" s="34"/>
      <c r="G42" s="38"/>
      <c r="H42" s="37" t="s">
        <v>108</v>
      </c>
      <c r="I42" s="43"/>
    </row>
    <row r="43" spans="3:7" ht="15">
      <c r="C43" s="169"/>
      <c r="D43" s="170"/>
      <c r="E43" s="168"/>
      <c r="F43" s="168"/>
      <c r="G43" s="211"/>
    </row>
  </sheetData>
  <sheetProtection/>
  <printOptions horizontalCentered="1"/>
  <pageMargins left="0.75" right="0.75" top="0" bottom="0" header="0.5118110236220472" footer="0.511811023622047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32">
      <selection activeCell="M42" sqref="M42"/>
    </sheetView>
  </sheetViews>
  <sheetFormatPr defaultColWidth="9.00390625" defaultRowHeight="15"/>
  <cols>
    <col min="1" max="1" width="7.7109375" style="12" customWidth="1"/>
    <col min="2" max="2" width="26.00390625" style="12" customWidth="1"/>
    <col min="3" max="3" width="23.28125" style="14" customWidth="1"/>
    <col min="4" max="4" width="11.00390625" style="1" customWidth="1"/>
    <col min="5" max="5" width="7.7109375" style="12" customWidth="1"/>
    <col min="6" max="6" width="10.140625" style="12" customWidth="1"/>
    <col min="7" max="7" width="10.28125" style="12" customWidth="1"/>
    <col min="8" max="8" width="9.421875" style="12" customWidth="1"/>
    <col min="9" max="9" width="7.28125" style="12" customWidth="1"/>
    <col min="10" max="10" width="6.00390625" style="12" customWidth="1"/>
    <col min="11" max="11" width="6.57421875" style="43" customWidth="1"/>
    <col min="12" max="12" width="9.00390625" style="43" customWidth="1"/>
    <col min="13" max="13" width="7.8515625" style="0" customWidth="1"/>
    <col min="14" max="14" width="6.28125" style="0" customWidth="1"/>
    <col min="15" max="15" width="9.00390625" style="0" customWidth="1"/>
    <col min="16" max="16" width="7.421875" style="0" customWidth="1"/>
    <col min="17" max="17" width="11.421875" style="0" customWidth="1"/>
  </cols>
  <sheetData>
    <row r="1" spans="2:6" ht="20.25">
      <c r="B1" s="171" t="s">
        <v>156</v>
      </c>
      <c r="E1" s="15"/>
      <c r="F1" s="16"/>
    </row>
    <row r="2" spans="2:6" ht="18.75">
      <c r="B2" s="18" t="s">
        <v>157</v>
      </c>
      <c r="C2" s="17"/>
      <c r="D2" s="18"/>
      <c r="E2" s="15"/>
      <c r="F2" s="16"/>
    </row>
    <row r="3" spans="1:10" ht="15" customHeight="1">
      <c r="A3" s="21"/>
      <c r="B3" s="20"/>
      <c r="C3" s="17"/>
      <c r="D3" s="4"/>
      <c r="E3" s="4" t="s">
        <v>2</v>
      </c>
      <c r="F3" s="4" t="s">
        <v>3</v>
      </c>
      <c r="G3" s="4" t="s">
        <v>4</v>
      </c>
      <c r="H3" s="4" t="s">
        <v>29</v>
      </c>
      <c r="I3" s="4" t="s">
        <v>30</v>
      </c>
      <c r="J3" s="4" t="s">
        <v>31</v>
      </c>
    </row>
    <row r="4" spans="1:10" ht="16.5" customHeight="1">
      <c r="A4" s="21"/>
      <c r="B4" s="20"/>
      <c r="C4" s="17"/>
      <c r="D4" s="4" t="s">
        <v>39</v>
      </c>
      <c r="E4" s="4">
        <v>588</v>
      </c>
      <c r="F4" s="4">
        <v>575</v>
      </c>
      <c r="G4" s="4">
        <v>564</v>
      </c>
      <c r="H4" s="4">
        <v>555</v>
      </c>
      <c r="I4" s="4">
        <v>535</v>
      </c>
      <c r="J4" s="4">
        <v>510</v>
      </c>
    </row>
    <row r="5" spans="1:10" ht="18" customHeight="1">
      <c r="A5" s="22" t="s">
        <v>40</v>
      </c>
      <c r="D5" s="44" t="s">
        <v>33</v>
      </c>
      <c r="E5" s="44"/>
      <c r="F5" s="44">
        <v>585</v>
      </c>
      <c r="G5" s="44">
        <v>574</v>
      </c>
      <c r="H5" s="44">
        <v>564</v>
      </c>
      <c r="I5" s="44">
        <v>543</v>
      </c>
      <c r="J5" s="44">
        <v>520</v>
      </c>
    </row>
    <row r="6" spans="1:17" ht="21" customHeight="1">
      <c r="A6" s="89" t="s">
        <v>11</v>
      </c>
      <c r="B6" s="89" t="s">
        <v>34</v>
      </c>
      <c r="C6" s="89" t="s">
        <v>35</v>
      </c>
      <c r="D6" s="89" t="s">
        <v>15</v>
      </c>
      <c r="E6" s="89">
        <v>1</v>
      </c>
      <c r="F6" s="89">
        <v>2</v>
      </c>
      <c r="G6" s="89">
        <v>3</v>
      </c>
      <c r="H6" s="89" t="s">
        <v>13</v>
      </c>
      <c r="I6" s="89">
        <v>1</v>
      </c>
      <c r="J6" s="89">
        <v>2</v>
      </c>
      <c r="K6" s="89">
        <v>3</v>
      </c>
      <c r="L6" s="89" t="s">
        <v>13</v>
      </c>
      <c r="M6" s="135" t="s">
        <v>6</v>
      </c>
      <c r="N6" s="135" t="s">
        <v>38</v>
      </c>
      <c r="O6" s="89" t="s">
        <v>10</v>
      </c>
      <c r="P6" s="90" t="s">
        <v>12</v>
      </c>
      <c r="Q6" s="91" t="s">
        <v>41</v>
      </c>
    </row>
    <row r="7" spans="1:17" ht="15.75" customHeight="1">
      <c r="A7" s="47"/>
      <c r="B7" s="48" t="s">
        <v>42</v>
      </c>
      <c r="C7" s="47"/>
      <c r="D7" s="49"/>
      <c r="E7" s="175"/>
      <c r="F7" s="175"/>
      <c r="G7" s="175"/>
      <c r="H7" s="175"/>
      <c r="I7" s="175"/>
      <c r="J7" s="175"/>
      <c r="K7" s="189"/>
      <c r="L7" s="189"/>
      <c r="M7" s="191"/>
      <c r="N7" s="191"/>
      <c r="O7" s="175" t="s">
        <v>43</v>
      </c>
      <c r="P7" s="189">
        <v>2.1</v>
      </c>
      <c r="Q7" s="189"/>
    </row>
    <row r="8" spans="1:17" ht="15" customHeight="1">
      <c r="A8" s="150">
        <v>1</v>
      </c>
      <c r="B8" s="145" t="s">
        <v>17</v>
      </c>
      <c r="C8" s="145" t="s">
        <v>225</v>
      </c>
      <c r="D8" s="144">
        <v>1999</v>
      </c>
      <c r="E8" s="185">
        <v>93</v>
      </c>
      <c r="F8" s="185">
        <v>90</v>
      </c>
      <c r="G8" s="185">
        <v>94</v>
      </c>
      <c r="H8" s="150">
        <f aca="true" t="shared" si="0" ref="H8:H23">SUM(E8:G8)</f>
        <v>277</v>
      </c>
      <c r="I8" s="185">
        <v>97</v>
      </c>
      <c r="J8" s="185">
        <v>91</v>
      </c>
      <c r="K8" s="192">
        <v>91</v>
      </c>
      <c r="L8" s="150">
        <f aca="true" t="shared" si="1" ref="L8:L23">SUM(I8:K8)</f>
        <v>279</v>
      </c>
      <c r="M8" s="186">
        <f aca="true" t="shared" si="2" ref="M8:M23">H8+L8</f>
        <v>556</v>
      </c>
      <c r="N8" s="186">
        <v>8</v>
      </c>
      <c r="O8" s="276" t="s">
        <v>29</v>
      </c>
      <c r="P8" s="186">
        <v>19</v>
      </c>
      <c r="Q8" s="186">
        <v>1</v>
      </c>
    </row>
    <row r="9" spans="1:17" ht="15" customHeight="1">
      <c r="A9" s="150">
        <v>2</v>
      </c>
      <c r="B9" s="138" t="s">
        <v>78</v>
      </c>
      <c r="C9" s="138" t="s">
        <v>225</v>
      </c>
      <c r="D9" s="139">
        <v>2000</v>
      </c>
      <c r="E9" s="185">
        <v>89</v>
      </c>
      <c r="F9" s="185">
        <v>90</v>
      </c>
      <c r="G9" s="185">
        <v>93</v>
      </c>
      <c r="H9" s="150">
        <f t="shared" si="0"/>
        <v>272</v>
      </c>
      <c r="I9" s="185">
        <v>95</v>
      </c>
      <c r="J9" s="185">
        <v>89</v>
      </c>
      <c r="K9" s="192">
        <v>92</v>
      </c>
      <c r="L9" s="150">
        <f t="shared" si="1"/>
        <v>276</v>
      </c>
      <c r="M9" s="186">
        <f t="shared" si="2"/>
        <v>548</v>
      </c>
      <c r="N9" s="186">
        <v>6</v>
      </c>
      <c r="O9" s="276" t="s">
        <v>30</v>
      </c>
      <c r="P9" s="186">
        <v>16.9</v>
      </c>
      <c r="Q9" s="186"/>
    </row>
    <row r="10" spans="1:17" ht="15" customHeight="1">
      <c r="A10" s="150">
        <v>3</v>
      </c>
      <c r="B10" s="143" t="s">
        <v>98</v>
      </c>
      <c r="C10" s="138" t="s">
        <v>148</v>
      </c>
      <c r="D10" s="144">
        <v>2000</v>
      </c>
      <c r="E10" s="185">
        <v>94</v>
      </c>
      <c r="F10" s="185">
        <v>93</v>
      </c>
      <c r="G10" s="185">
        <v>94</v>
      </c>
      <c r="H10" s="150">
        <f t="shared" si="0"/>
        <v>281</v>
      </c>
      <c r="I10" s="185">
        <v>80</v>
      </c>
      <c r="J10" s="185">
        <v>83</v>
      </c>
      <c r="K10" s="192">
        <v>88</v>
      </c>
      <c r="L10" s="150">
        <f t="shared" si="1"/>
        <v>251</v>
      </c>
      <c r="M10" s="186">
        <f t="shared" si="2"/>
        <v>532</v>
      </c>
      <c r="N10" s="186">
        <v>5</v>
      </c>
      <c r="O10" s="276" t="s">
        <v>31</v>
      </c>
      <c r="P10" s="186"/>
      <c r="Q10" s="186"/>
    </row>
    <row r="11" spans="1:17" ht="15" customHeight="1">
      <c r="A11" s="150">
        <v>4</v>
      </c>
      <c r="B11" s="143" t="s">
        <v>199</v>
      </c>
      <c r="C11" s="138" t="s">
        <v>14</v>
      </c>
      <c r="D11" s="144">
        <v>2003</v>
      </c>
      <c r="E11" s="185">
        <v>89</v>
      </c>
      <c r="F11" s="185">
        <v>86</v>
      </c>
      <c r="G11" s="185">
        <v>89</v>
      </c>
      <c r="H11" s="150">
        <f t="shared" si="0"/>
        <v>264</v>
      </c>
      <c r="I11" s="185">
        <v>85</v>
      </c>
      <c r="J11" s="185">
        <v>84</v>
      </c>
      <c r="K11" s="192">
        <v>88</v>
      </c>
      <c r="L11" s="150">
        <f t="shared" si="1"/>
        <v>257</v>
      </c>
      <c r="M11" s="186">
        <f t="shared" si="2"/>
        <v>521</v>
      </c>
      <c r="N11" s="186">
        <v>3</v>
      </c>
      <c r="O11" s="276" t="s">
        <v>31</v>
      </c>
      <c r="P11" s="186"/>
      <c r="Q11" s="186"/>
    </row>
    <row r="12" spans="1:17" ht="15" customHeight="1">
      <c r="A12" s="150">
        <v>5</v>
      </c>
      <c r="B12" s="138" t="s">
        <v>201</v>
      </c>
      <c r="C12" s="138" t="s">
        <v>149</v>
      </c>
      <c r="D12" s="139">
        <v>1999</v>
      </c>
      <c r="E12" s="185">
        <v>83</v>
      </c>
      <c r="F12" s="185">
        <v>84</v>
      </c>
      <c r="G12" s="185">
        <v>81</v>
      </c>
      <c r="H12" s="150">
        <f t="shared" si="0"/>
        <v>248</v>
      </c>
      <c r="I12" s="185">
        <v>92</v>
      </c>
      <c r="J12" s="185">
        <v>88</v>
      </c>
      <c r="K12" s="192">
        <v>92</v>
      </c>
      <c r="L12" s="150">
        <f t="shared" si="1"/>
        <v>272</v>
      </c>
      <c r="M12" s="186">
        <f t="shared" si="2"/>
        <v>520</v>
      </c>
      <c r="N12" s="186">
        <v>5</v>
      </c>
      <c r="O12" s="276" t="s">
        <v>31</v>
      </c>
      <c r="P12" s="186"/>
      <c r="Q12" s="186"/>
    </row>
    <row r="13" spans="1:17" ht="15" customHeight="1">
      <c r="A13" s="150">
        <v>6</v>
      </c>
      <c r="B13" s="138" t="s">
        <v>102</v>
      </c>
      <c r="C13" s="138" t="s">
        <v>226</v>
      </c>
      <c r="D13" s="139">
        <v>2000</v>
      </c>
      <c r="E13" s="185">
        <v>89</v>
      </c>
      <c r="F13" s="185">
        <v>79</v>
      </c>
      <c r="G13" s="185">
        <v>84</v>
      </c>
      <c r="H13" s="150">
        <f t="shared" si="0"/>
        <v>252</v>
      </c>
      <c r="I13" s="185">
        <v>86</v>
      </c>
      <c r="J13" s="185">
        <v>90</v>
      </c>
      <c r="K13" s="192">
        <v>82</v>
      </c>
      <c r="L13" s="150">
        <f t="shared" si="1"/>
        <v>258</v>
      </c>
      <c r="M13" s="186">
        <f t="shared" si="2"/>
        <v>510</v>
      </c>
      <c r="N13" s="186">
        <v>2</v>
      </c>
      <c r="O13" s="276" t="s">
        <v>31</v>
      </c>
      <c r="P13" s="186"/>
      <c r="Q13" s="186"/>
    </row>
    <row r="14" spans="1:17" ht="15" customHeight="1">
      <c r="A14" s="150">
        <v>7</v>
      </c>
      <c r="B14" s="138" t="s">
        <v>146</v>
      </c>
      <c r="C14" s="138" t="s">
        <v>231</v>
      </c>
      <c r="D14" s="139">
        <v>2003</v>
      </c>
      <c r="E14" s="185">
        <v>88</v>
      </c>
      <c r="F14" s="185">
        <v>83</v>
      </c>
      <c r="G14" s="185">
        <v>83</v>
      </c>
      <c r="H14" s="150">
        <f t="shared" si="0"/>
        <v>254</v>
      </c>
      <c r="I14" s="185">
        <v>63</v>
      </c>
      <c r="J14" s="185">
        <v>81</v>
      </c>
      <c r="K14" s="192">
        <v>84</v>
      </c>
      <c r="L14" s="150">
        <f t="shared" si="1"/>
        <v>228</v>
      </c>
      <c r="M14" s="186">
        <f t="shared" si="2"/>
        <v>482</v>
      </c>
      <c r="N14" s="186">
        <v>3</v>
      </c>
      <c r="O14" s="276"/>
      <c r="P14" s="186"/>
      <c r="Q14" s="186"/>
    </row>
    <row r="15" spans="1:17" ht="15" customHeight="1">
      <c r="A15" s="150">
        <v>8</v>
      </c>
      <c r="B15" s="138" t="s">
        <v>89</v>
      </c>
      <c r="C15" s="138" t="s">
        <v>205</v>
      </c>
      <c r="D15" s="139">
        <v>2001</v>
      </c>
      <c r="E15" s="185">
        <v>71</v>
      </c>
      <c r="F15" s="185">
        <v>88</v>
      </c>
      <c r="G15" s="185">
        <v>86</v>
      </c>
      <c r="H15" s="150">
        <f t="shared" si="0"/>
        <v>245</v>
      </c>
      <c r="I15" s="185">
        <v>69</v>
      </c>
      <c r="J15" s="185">
        <v>64</v>
      </c>
      <c r="K15" s="192">
        <v>40</v>
      </c>
      <c r="L15" s="150">
        <f t="shared" si="1"/>
        <v>173</v>
      </c>
      <c r="M15" s="186">
        <f t="shared" si="2"/>
        <v>418</v>
      </c>
      <c r="N15" s="186">
        <v>1</v>
      </c>
      <c r="O15" s="186"/>
      <c r="P15" s="186"/>
      <c r="Q15" s="186"/>
    </row>
    <row r="16" spans="1:17" ht="15" customHeight="1">
      <c r="A16" s="150">
        <v>9</v>
      </c>
      <c r="B16" s="138" t="s">
        <v>188</v>
      </c>
      <c r="C16" s="138" t="s">
        <v>232</v>
      </c>
      <c r="D16" s="139">
        <v>2001</v>
      </c>
      <c r="E16" s="185">
        <v>89</v>
      </c>
      <c r="F16" s="185">
        <v>90</v>
      </c>
      <c r="G16" s="185">
        <v>90</v>
      </c>
      <c r="H16" s="150">
        <f t="shared" si="0"/>
        <v>269</v>
      </c>
      <c r="I16" s="185"/>
      <c r="J16" s="185"/>
      <c r="K16" s="192"/>
      <c r="L16" s="150">
        <f t="shared" si="1"/>
        <v>0</v>
      </c>
      <c r="M16" s="186">
        <f t="shared" si="2"/>
        <v>269</v>
      </c>
      <c r="N16" s="186">
        <v>3</v>
      </c>
      <c r="O16" s="186"/>
      <c r="P16" s="186"/>
      <c r="Q16" s="186"/>
    </row>
    <row r="17" spans="1:17" ht="21" customHeight="1">
      <c r="A17" s="150" t="s">
        <v>248</v>
      </c>
      <c r="B17" s="138" t="s">
        <v>145</v>
      </c>
      <c r="C17" s="138" t="s">
        <v>232</v>
      </c>
      <c r="D17" s="139">
        <v>2002</v>
      </c>
      <c r="E17" s="185"/>
      <c r="F17" s="185"/>
      <c r="G17" s="185"/>
      <c r="H17" s="150"/>
      <c r="I17" s="185"/>
      <c r="J17" s="185"/>
      <c r="K17" s="192"/>
      <c r="L17" s="150"/>
      <c r="M17" s="186"/>
      <c r="N17" s="186"/>
      <c r="O17" s="186"/>
      <c r="P17" s="186"/>
      <c r="Q17" s="186"/>
    </row>
    <row r="18" spans="1:17" ht="21" customHeight="1">
      <c r="A18" s="150" t="s">
        <v>248</v>
      </c>
      <c r="B18" s="143" t="s">
        <v>216</v>
      </c>
      <c r="C18" s="138" t="s">
        <v>212</v>
      </c>
      <c r="D18" s="144">
        <v>2004</v>
      </c>
      <c r="E18" s="185"/>
      <c r="F18" s="185"/>
      <c r="G18" s="185"/>
      <c r="H18" s="150"/>
      <c r="I18" s="185"/>
      <c r="J18" s="185"/>
      <c r="K18" s="192"/>
      <c r="L18" s="150"/>
      <c r="M18" s="186"/>
      <c r="N18" s="186"/>
      <c r="O18" s="186"/>
      <c r="P18" s="186"/>
      <c r="Q18" s="186"/>
    </row>
    <row r="19" spans="1:17" ht="21" customHeight="1">
      <c r="A19" s="150" t="s">
        <v>248</v>
      </c>
      <c r="B19" s="143" t="s">
        <v>213</v>
      </c>
      <c r="C19" s="138" t="s">
        <v>212</v>
      </c>
      <c r="D19" s="144">
        <v>2004</v>
      </c>
      <c r="E19" s="185"/>
      <c r="F19" s="185"/>
      <c r="G19" s="185"/>
      <c r="H19" s="150"/>
      <c r="I19" s="185"/>
      <c r="J19" s="185"/>
      <c r="K19" s="192"/>
      <c r="L19" s="150"/>
      <c r="M19" s="186"/>
      <c r="N19" s="186"/>
      <c r="O19" s="186"/>
      <c r="P19" s="186"/>
      <c r="Q19" s="186"/>
    </row>
    <row r="20" spans="1:17" ht="21" customHeight="1">
      <c r="A20" s="150" t="s">
        <v>5</v>
      </c>
      <c r="B20" s="143" t="s">
        <v>101</v>
      </c>
      <c r="C20" s="138" t="s">
        <v>212</v>
      </c>
      <c r="D20" s="144">
        <v>2004</v>
      </c>
      <c r="E20" s="185">
        <v>91</v>
      </c>
      <c r="F20" s="185">
        <v>88</v>
      </c>
      <c r="G20" s="185">
        <v>95</v>
      </c>
      <c r="H20" s="150">
        <f t="shared" si="0"/>
        <v>274</v>
      </c>
      <c r="I20" s="185">
        <v>88</v>
      </c>
      <c r="J20" s="185">
        <v>90</v>
      </c>
      <c r="K20" s="192">
        <v>87</v>
      </c>
      <c r="L20" s="150">
        <f t="shared" si="1"/>
        <v>265</v>
      </c>
      <c r="M20" s="186">
        <f t="shared" si="2"/>
        <v>539</v>
      </c>
      <c r="N20" s="186">
        <v>4</v>
      </c>
      <c r="O20" s="186"/>
      <c r="P20" s="186"/>
      <c r="Q20" s="186"/>
    </row>
    <row r="21" spans="1:17" ht="21" customHeight="1">
      <c r="A21" s="150" t="s">
        <v>5</v>
      </c>
      <c r="B21" s="143" t="s">
        <v>132</v>
      </c>
      <c r="C21" s="138" t="s">
        <v>212</v>
      </c>
      <c r="D21" s="144">
        <v>2004</v>
      </c>
      <c r="E21" s="185">
        <v>87</v>
      </c>
      <c r="F21" s="185">
        <v>89</v>
      </c>
      <c r="G21" s="185">
        <v>90</v>
      </c>
      <c r="H21" s="150">
        <f t="shared" si="0"/>
        <v>266</v>
      </c>
      <c r="I21" s="185">
        <v>85</v>
      </c>
      <c r="J21" s="185">
        <v>80</v>
      </c>
      <c r="K21" s="192">
        <v>88</v>
      </c>
      <c r="L21" s="150">
        <f t="shared" si="1"/>
        <v>253</v>
      </c>
      <c r="M21" s="186">
        <f t="shared" si="2"/>
        <v>519</v>
      </c>
      <c r="N21" s="186">
        <v>6</v>
      </c>
      <c r="O21" s="186"/>
      <c r="P21" s="186"/>
      <c r="Q21" s="186"/>
    </row>
    <row r="22" spans="1:17" ht="21" customHeight="1">
      <c r="A22" s="150" t="s">
        <v>5</v>
      </c>
      <c r="B22" s="143" t="s">
        <v>277</v>
      </c>
      <c r="C22" s="138" t="s">
        <v>212</v>
      </c>
      <c r="D22" s="144">
        <v>1997</v>
      </c>
      <c r="E22" s="185">
        <v>94</v>
      </c>
      <c r="F22" s="185">
        <v>91</v>
      </c>
      <c r="G22" s="185">
        <v>93</v>
      </c>
      <c r="H22" s="150">
        <f t="shared" si="0"/>
        <v>278</v>
      </c>
      <c r="I22" s="185">
        <v>95</v>
      </c>
      <c r="J22" s="185">
        <v>97</v>
      </c>
      <c r="K22" s="192">
        <v>97</v>
      </c>
      <c r="L22" s="150">
        <f t="shared" si="1"/>
        <v>289</v>
      </c>
      <c r="M22" s="186">
        <f t="shared" si="2"/>
        <v>567</v>
      </c>
      <c r="N22" s="186">
        <v>14</v>
      </c>
      <c r="O22" s="186"/>
      <c r="P22" s="186"/>
      <c r="Q22" s="186"/>
    </row>
    <row r="23" spans="1:17" ht="21" customHeight="1">
      <c r="A23" s="150" t="s">
        <v>5</v>
      </c>
      <c r="B23" s="143" t="s">
        <v>278</v>
      </c>
      <c r="C23" s="138" t="s">
        <v>212</v>
      </c>
      <c r="D23" s="144">
        <v>2004</v>
      </c>
      <c r="E23" s="185">
        <v>88</v>
      </c>
      <c r="F23" s="185">
        <v>89</v>
      </c>
      <c r="G23" s="185">
        <v>85</v>
      </c>
      <c r="H23" s="150">
        <f t="shared" si="0"/>
        <v>262</v>
      </c>
      <c r="I23" s="185">
        <v>75</v>
      </c>
      <c r="J23" s="185">
        <v>83</v>
      </c>
      <c r="K23" s="192">
        <v>86</v>
      </c>
      <c r="L23" s="150">
        <f t="shared" si="1"/>
        <v>244</v>
      </c>
      <c r="M23" s="186">
        <f t="shared" si="2"/>
        <v>506</v>
      </c>
      <c r="N23" s="186">
        <v>4</v>
      </c>
      <c r="O23" s="186"/>
      <c r="P23" s="186"/>
      <c r="Q23" s="186"/>
    </row>
    <row r="24" spans="1:17" ht="20.25" customHeight="1">
      <c r="A24" s="150" t="s">
        <v>248</v>
      </c>
      <c r="B24" s="143" t="s">
        <v>84</v>
      </c>
      <c r="C24" s="138" t="s">
        <v>246</v>
      </c>
      <c r="D24" s="144">
        <v>1999</v>
      </c>
      <c r="E24" s="185"/>
      <c r="F24" s="185"/>
      <c r="G24" s="185"/>
      <c r="H24" s="150"/>
      <c r="I24" s="185"/>
      <c r="J24" s="185"/>
      <c r="K24" s="192"/>
      <c r="L24" s="150"/>
      <c r="M24" s="186"/>
      <c r="N24" s="186"/>
      <c r="O24" s="186"/>
      <c r="P24" s="186"/>
      <c r="Q24" s="186"/>
    </row>
    <row r="25" spans="1:17" ht="20.25" customHeight="1">
      <c r="A25" s="150" t="s">
        <v>248</v>
      </c>
      <c r="B25" s="138" t="s">
        <v>21</v>
      </c>
      <c r="C25" s="138" t="s">
        <v>227</v>
      </c>
      <c r="D25" s="139">
        <v>2001</v>
      </c>
      <c r="E25" s="185"/>
      <c r="F25" s="185"/>
      <c r="G25" s="185"/>
      <c r="H25" s="150"/>
      <c r="I25" s="185"/>
      <c r="J25" s="185"/>
      <c r="K25" s="192"/>
      <c r="L25" s="150"/>
      <c r="M25" s="186"/>
      <c r="N25" s="186"/>
      <c r="O25" s="186"/>
      <c r="P25" s="186"/>
      <c r="Q25" s="186"/>
    </row>
    <row r="26" spans="1:17" ht="11.25" customHeight="1">
      <c r="A26" s="277"/>
      <c r="E26" s="277"/>
      <c r="F26" s="277"/>
      <c r="G26" s="277"/>
      <c r="H26" s="277"/>
      <c r="I26" s="277"/>
      <c r="J26" s="277"/>
      <c r="K26" s="278"/>
      <c r="L26" s="278"/>
      <c r="M26" s="190"/>
      <c r="N26" s="190"/>
      <c r="O26" s="190"/>
      <c r="P26" s="190"/>
      <c r="Q26" s="190"/>
    </row>
    <row r="27" spans="1:17" ht="12.75" customHeight="1">
      <c r="A27" s="175"/>
      <c r="B27" s="48" t="s">
        <v>44</v>
      </c>
      <c r="C27" s="54"/>
      <c r="D27" s="55"/>
      <c r="E27" s="279"/>
      <c r="F27" s="279"/>
      <c r="G27" s="279"/>
      <c r="H27" s="279"/>
      <c r="I27" s="175"/>
      <c r="J27" s="175"/>
      <c r="K27" s="193"/>
      <c r="L27" s="189"/>
      <c r="M27" s="280"/>
      <c r="N27" s="280"/>
      <c r="O27" s="175" t="s">
        <v>43</v>
      </c>
      <c r="P27" s="189">
        <v>1.5</v>
      </c>
      <c r="Q27" s="281"/>
    </row>
    <row r="28" spans="1:17" ht="18" customHeight="1">
      <c r="A28" s="150">
        <v>1</v>
      </c>
      <c r="B28" s="31" t="s">
        <v>19</v>
      </c>
      <c r="C28" s="31" t="s">
        <v>225</v>
      </c>
      <c r="D28" s="32">
        <v>1999</v>
      </c>
      <c r="E28" s="185">
        <v>90</v>
      </c>
      <c r="F28" s="185">
        <v>96</v>
      </c>
      <c r="G28" s="185">
        <v>95</v>
      </c>
      <c r="H28" s="150">
        <f aca="true" t="shared" si="3" ref="H28:H42">SUM(E28:G28)</f>
        <v>281</v>
      </c>
      <c r="I28" s="185">
        <v>95</v>
      </c>
      <c r="J28" s="185">
        <v>95</v>
      </c>
      <c r="K28" s="192">
        <v>100</v>
      </c>
      <c r="L28" s="150">
        <f aca="true" t="shared" si="4" ref="L28:L42">SUM(I28:K28)</f>
        <v>290</v>
      </c>
      <c r="M28" s="186">
        <f aca="true" t="shared" si="5" ref="M28:M42">H28+L28</f>
        <v>571</v>
      </c>
      <c r="N28" s="186">
        <v>16</v>
      </c>
      <c r="O28" s="276" t="s">
        <v>29</v>
      </c>
      <c r="P28" s="186">
        <v>19</v>
      </c>
      <c r="Q28" s="186">
        <v>1</v>
      </c>
    </row>
    <row r="29" spans="1:18" ht="18" customHeight="1">
      <c r="A29" s="150">
        <v>2</v>
      </c>
      <c r="B29" s="31" t="s">
        <v>23</v>
      </c>
      <c r="C29" s="31" t="s">
        <v>225</v>
      </c>
      <c r="D29" s="32">
        <v>1999</v>
      </c>
      <c r="E29" s="185">
        <v>91</v>
      </c>
      <c r="F29" s="185">
        <v>96</v>
      </c>
      <c r="G29" s="185">
        <v>95</v>
      </c>
      <c r="H29" s="150">
        <f t="shared" si="3"/>
        <v>282</v>
      </c>
      <c r="I29" s="185">
        <v>92</v>
      </c>
      <c r="J29" s="185">
        <v>89</v>
      </c>
      <c r="K29" s="192">
        <v>94</v>
      </c>
      <c r="L29" s="150">
        <f t="shared" si="4"/>
        <v>275</v>
      </c>
      <c r="M29" s="186">
        <f t="shared" si="5"/>
        <v>557</v>
      </c>
      <c r="N29" s="186">
        <v>8</v>
      </c>
      <c r="O29" s="276" t="s">
        <v>29</v>
      </c>
      <c r="P29" s="186">
        <v>17.5</v>
      </c>
      <c r="Q29" s="186">
        <v>1</v>
      </c>
      <c r="R29" s="56"/>
    </row>
    <row r="30" spans="1:18" ht="18" customHeight="1">
      <c r="A30" s="150">
        <v>3</v>
      </c>
      <c r="B30" s="31" t="s">
        <v>81</v>
      </c>
      <c r="C30" s="31" t="s">
        <v>231</v>
      </c>
      <c r="D30" s="32">
        <v>1999</v>
      </c>
      <c r="E30" s="185">
        <v>86</v>
      </c>
      <c r="F30" s="185">
        <v>92</v>
      </c>
      <c r="G30" s="185">
        <v>96</v>
      </c>
      <c r="H30" s="150">
        <f t="shared" si="3"/>
        <v>274</v>
      </c>
      <c r="I30" s="185">
        <v>92</v>
      </c>
      <c r="J30" s="185">
        <v>90</v>
      </c>
      <c r="K30" s="192">
        <v>92</v>
      </c>
      <c r="L30" s="150">
        <f t="shared" si="4"/>
        <v>274</v>
      </c>
      <c r="M30" s="186">
        <f t="shared" si="5"/>
        <v>548</v>
      </c>
      <c r="N30" s="186">
        <v>9</v>
      </c>
      <c r="O30" s="276" t="s">
        <v>30</v>
      </c>
      <c r="P30" s="186"/>
      <c r="Q30" s="186"/>
      <c r="R30" s="56"/>
    </row>
    <row r="31" spans="1:18" ht="18" customHeight="1">
      <c r="A31" s="150">
        <v>4</v>
      </c>
      <c r="B31" s="31" t="s">
        <v>88</v>
      </c>
      <c r="C31" s="31" t="s">
        <v>231</v>
      </c>
      <c r="D31" s="32">
        <v>2001</v>
      </c>
      <c r="E31" s="185">
        <v>89</v>
      </c>
      <c r="F31" s="185">
        <v>86</v>
      </c>
      <c r="G31" s="185">
        <v>91</v>
      </c>
      <c r="H31" s="150">
        <f t="shared" si="3"/>
        <v>266</v>
      </c>
      <c r="I31" s="185">
        <v>88</v>
      </c>
      <c r="J31" s="185">
        <v>94</v>
      </c>
      <c r="K31" s="192">
        <v>87</v>
      </c>
      <c r="L31" s="150">
        <f t="shared" si="4"/>
        <v>269</v>
      </c>
      <c r="M31" s="186">
        <f t="shared" si="5"/>
        <v>535</v>
      </c>
      <c r="N31" s="186">
        <v>5</v>
      </c>
      <c r="O31" s="276" t="s">
        <v>31</v>
      </c>
      <c r="P31" s="186"/>
      <c r="Q31" s="186"/>
      <c r="R31" s="56"/>
    </row>
    <row r="32" spans="1:18" ht="18" customHeight="1">
      <c r="A32" s="150">
        <v>5</v>
      </c>
      <c r="B32" s="31" t="s">
        <v>214</v>
      </c>
      <c r="C32" s="31" t="s">
        <v>226</v>
      </c>
      <c r="D32" s="32">
        <v>1998</v>
      </c>
      <c r="E32" s="185">
        <v>91</v>
      </c>
      <c r="F32" s="185">
        <v>90</v>
      </c>
      <c r="G32" s="185">
        <v>90</v>
      </c>
      <c r="H32" s="150">
        <f t="shared" si="3"/>
        <v>271</v>
      </c>
      <c r="I32" s="185">
        <v>84</v>
      </c>
      <c r="J32" s="185">
        <v>90</v>
      </c>
      <c r="K32" s="192">
        <v>87</v>
      </c>
      <c r="L32" s="150">
        <f t="shared" si="4"/>
        <v>261</v>
      </c>
      <c r="M32" s="186">
        <f t="shared" si="5"/>
        <v>532</v>
      </c>
      <c r="N32" s="186">
        <v>3</v>
      </c>
      <c r="O32" s="276" t="s">
        <v>31</v>
      </c>
      <c r="P32" s="186"/>
      <c r="Q32" s="186"/>
      <c r="R32" s="56"/>
    </row>
    <row r="33" spans="1:18" ht="18" customHeight="1">
      <c r="A33" s="150">
        <v>6</v>
      </c>
      <c r="B33" s="31" t="s">
        <v>244</v>
      </c>
      <c r="C33" s="31" t="s">
        <v>148</v>
      </c>
      <c r="D33" s="32">
        <v>2001</v>
      </c>
      <c r="E33" s="185">
        <v>86</v>
      </c>
      <c r="F33" s="185">
        <v>88</v>
      </c>
      <c r="G33" s="185">
        <v>80</v>
      </c>
      <c r="H33" s="150">
        <f t="shared" si="3"/>
        <v>254</v>
      </c>
      <c r="I33" s="185">
        <v>83</v>
      </c>
      <c r="J33" s="185">
        <v>85</v>
      </c>
      <c r="K33" s="192">
        <v>94</v>
      </c>
      <c r="L33" s="150">
        <f t="shared" si="4"/>
        <v>262</v>
      </c>
      <c r="M33" s="186">
        <f t="shared" si="5"/>
        <v>516</v>
      </c>
      <c r="N33" s="186">
        <v>4</v>
      </c>
      <c r="O33" s="276"/>
      <c r="P33" s="186"/>
      <c r="Q33" s="186"/>
      <c r="R33" s="56"/>
    </row>
    <row r="34" spans="1:18" ht="18" customHeight="1">
      <c r="A34" s="150">
        <v>7</v>
      </c>
      <c r="B34" s="31" t="s">
        <v>28</v>
      </c>
      <c r="C34" s="31" t="s">
        <v>231</v>
      </c>
      <c r="D34" s="32">
        <v>1999</v>
      </c>
      <c r="E34" s="185">
        <v>83</v>
      </c>
      <c r="F34" s="185">
        <v>91</v>
      </c>
      <c r="G34" s="185">
        <v>82</v>
      </c>
      <c r="H34" s="150">
        <f t="shared" si="3"/>
        <v>256</v>
      </c>
      <c r="I34" s="185">
        <v>82</v>
      </c>
      <c r="J34" s="185">
        <v>84</v>
      </c>
      <c r="K34" s="192">
        <v>84</v>
      </c>
      <c r="L34" s="150">
        <f t="shared" si="4"/>
        <v>250</v>
      </c>
      <c r="M34" s="186">
        <f t="shared" si="5"/>
        <v>506</v>
      </c>
      <c r="N34" s="186">
        <v>6</v>
      </c>
      <c r="O34" s="276"/>
      <c r="P34" s="186"/>
      <c r="Q34" s="186"/>
      <c r="R34" s="56"/>
    </row>
    <row r="35" spans="1:18" ht="18" customHeight="1">
      <c r="A35" s="150">
        <v>8</v>
      </c>
      <c r="B35" s="31" t="s">
        <v>135</v>
      </c>
      <c r="C35" s="31" t="s">
        <v>148</v>
      </c>
      <c r="D35" s="32">
        <v>2003</v>
      </c>
      <c r="E35" s="185">
        <v>63</v>
      </c>
      <c r="F35" s="185">
        <v>83</v>
      </c>
      <c r="G35" s="185">
        <v>85</v>
      </c>
      <c r="H35" s="150">
        <f t="shared" si="3"/>
        <v>231</v>
      </c>
      <c r="I35" s="185">
        <v>91</v>
      </c>
      <c r="J35" s="185">
        <v>87</v>
      </c>
      <c r="K35" s="192">
        <v>76</v>
      </c>
      <c r="L35" s="150">
        <f t="shared" si="4"/>
        <v>254</v>
      </c>
      <c r="M35" s="186">
        <f t="shared" si="5"/>
        <v>485</v>
      </c>
      <c r="N35" s="186">
        <v>5</v>
      </c>
      <c r="O35" s="276"/>
      <c r="P35" s="186"/>
      <c r="Q35" s="186"/>
      <c r="R35" s="56"/>
    </row>
    <row r="36" spans="1:18" ht="18" customHeight="1">
      <c r="A36" s="150">
        <v>9</v>
      </c>
      <c r="B36" s="31" t="s">
        <v>22</v>
      </c>
      <c r="C36" s="31" t="s">
        <v>226</v>
      </c>
      <c r="D36" s="32">
        <v>1999</v>
      </c>
      <c r="E36" s="185">
        <v>84</v>
      </c>
      <c r="F36" s="185">
        <v>64</v>
      </c>
      <c r="G36" s="185">
        <v>77</v>
      </c>
      <c r="H36" s="150">
        <f t="shared" si="3"/>
        <v>225</v>
      </c>
      <c r="I36" s="185">
        <v>75</v>
      </c>
      <c r="J36" s="185">
        <v>86</v>
      </c>
      <c r="K36" s="192">
        <v>96</v>
      </c>
      <c r="L36" s="150">
        <f t="shared" si="4"/>
        <v>257</v>
      </c>
      <c r="M36" s="186">
        <f t="shared" si="5"/>
        <v>482</v>
      </c>
      <c r="N36" s="186">
        <v>3</v>
      </c>
      <c r="O36" s="276"/>
      <c r="P36" s="186"/>
      <c r="Q36" s="186"/>
      <c r="R36" s="56"/>
    </row>
    <row r="37" spans="1:18" ht="18" customHeight="1">
      <c r="A37" s="150">
        <v>10</v>
      </c>
      <c r="B37" s="31" t="s">
        <v>90</v>
      </c>
      <c r="C37" s="31" t="s">
        <v>226</v>
      </c>
      <c r="D37" s="32">
        <v>2001</v>
      </c>
      <c r="E37" s="185">
        <v>74</v>
      </c>
      <c r="F37" s="185">
        <v>73</v>
      </c>
      <c r="G37" s="185">
        <v>79</v>
      </c>
      <c r="H37" s="150">
        <f t="shared" si="3"/>
        <v>226</v>
      </c>
      <c r="I37" s="185">
        <v>80</v>
      </c>
      <c r="J37" s="185">
        <v>87</v>
      </c>
      <c r="K37" s="192">
        <v>78</v>
      </c>
      <c r="L37" s="150">
        <f t="shared" si="4"/>
        <v>245</v>
      </c>
      <c r="M37" s="186">
        <f t="shared" si="5"/>
        <v>471</v>
      </c>
      <c r="N37" s="186">
        <v>0</v>
      </c>
      <c r="O37" s="276"/>
      <c r="P37" s="186"/>
      <c r="Q37" s="186"/>
      <c r="R37" s="56"/>
    </row>
    <row r="38" spans="1:18" ht="18" customHeight="1">
      <c r="A38" s="150">
        <v>11</v>
      </c>
      <c r="B38" s="31" t="s">
        <v>136</v>
      </c>
      <c r="C38" s="31" t="s">
        <v>148</v>
      </c>
      <c r="D38" s="32">
        <v>2001</v>
      </c>
      <c r="E38" s="185">
        <v>74</v>
      </c>
      <c r="F38" s="185">
        <v>77</v>
      </c>
      <c r="G38" s="185">
        <v>79</v>
      </c>
      <c r="H38" s="150">
        <f t="shared" si="3"/>
        <v>230</v>
      </c>
      <c r="I38" s="185">
        <v>88</v>
      </c>
      <c r="J38" s="185">
        <v>69</v>
      </c>
      <c r="K38" s="192">
        <v>83</v>
      </c>
      <c r="L38" s="150">
        <f t="shared" si="4"/>
        <v>240</v>
      </c>
      <c r="M38" s="186">
        <f t="shared" si="5"/>
        <v>470</v>
      </c>
      <c r="N38" s="186">
        <v>1</v>
      </c>
      <c r="O38" s="276"/>
      <c r="P38" s="186"/>
      <c r="Q38" s="186"/>
      <c r="R38" s="56"/>
    </row>
    <row r="39" spans="1:18" ht="18" customHeight="1">
      <c r="A39" s="150">
        <v>12</v>
      </c>
      <c r="B39" s="31" t="s">
        <v>138</v>
      </c>
      <c r="C39" s="31" t="s">
        <v>148</v>
      </c>
      <c r="D39" s="32">
        <v>2002</v>
      </c>
      <c r="E39" s="185">
        <v>46</v>
      </c>
      <c r="F39" s="185">
        <v>58</v>
      </c>
      <c r="G39" s="185">
        <v>64</v>
      </c>
      <c r="H39" s="150">
        <f t="shared" si="3"/>
        <v>168</v>
      </c>
      <c r="I39" s="185">
        <v>74</v>
      </c>
      <c r="J39" s="185">
        <v>92</v>
      </c>
      <c r="K39" s="192">
        <v>85</v>
      </c>
      <c r="L39" s="150">
        <f t="shared" si="4"/>
        <v>251</v>
      </c>
      <c r="M39" s="186">
        <f t="shared" si="5"/>
        <v>419</v>
      </c>
      <c r="N39" s="186">
        <v>2</v>
      </c>
      <c r="O39" s="276"/>
      <c r="P39" s="186"/>
      <c r="Q39" s="186"/>
      <c r="R39" s="56"/>
    </row>
    <row r="40" spans="1:18" ht="18" customHeight="1">
      <c r="A40" s="150">
        <v>13</v>
      </c>
      <c r="B40" s="31" t="s">
        <v>200</v>
      </c>
      <c r="C40" s="31" t="s">
        <v>149</v>
      </c>
      <c r="D40" s="32">
        <v>2002</v>
      </c>
      <c r="E40" s="185">
        <v>54</v>
      </c>
      <c r="F40" s="185">
        <v>76</v>
      </c>
      <c r="G40" s="185">
        <v>66</v>
      </c>
      <c r="H40" s="150">
        <f t="shared" si="3"/>
        <v>196</v>
      </c>
      <c r="I40" s="185">
        <v>46</v>
      </c>
      <c r="J40" s="185">
        <v>55</v>
      </c>
      <c r="K40" s="192">
        <v>59</v>
      </c>
      <c r="L40" s="150">
        <f t="shared" si="4"/>
        <v>160</v>
      </c>
      <c r="M40" s="186">
        <f t="shared" si="5"/>
        <v>356</v>
      </c>
      <c r="N40" s="186">
        <v>1</v>
      </c>
      <c r="O40" s="276"/>
      <c r="P40" s="186"/>
      <c r="Q40" s="186"/>
      <c r="R40" s="56"/>
    </row>
    <row r="41" spans="1:18" ht="18" customHeight="1">
      <c r="A41" s="150" t="s">
        <v>5</v>
      </c>
      <c r="B41" s="31" t="s">
        <v>139</v>
      </c>
      <c r="C41" s="31" t="s">
        <v>148</v>
      </c>
      <c r="D41" s="32">
        <v>2003</v>
      </c>
      <c r="E41" s="185">
        <v>72</v>
      </c>
      <c r="F41" s="185">
        <v>39</v>
      </c>
      <c r="G41" s="185">
        <v>68</v>
      </c>
      <c r="H41" s="150">
        <f t="shared" si="3"/>
        <v>179</v>
      </c>
      <c r="I41" s="185">
        <v>74</v>
      </c>
      <c r="J41" s="185">
        <v>76</v>
      </c>
      <c r="K41" s="192">
        <v>40</v>
      </c>
      <c r="L41" s="150">
        <f t="shared" si="4"/>
        <v>190</v>
      </c>
      <c r="M41" s="186">
        <f t="shared" si="5"/>
        <v>369</v>
      </c>
      <c r="N41" s="186">
        <v>0</v>
      </c>
      <c r="O41" s="276"/>
      <c r="P41" s="186"/>
      <c r="Q41" s="186"/>
      <c r="R41" s="56"/>
    </row>
    <row r="42" spans="1:17" ht="16.5" customHeight="1">
      <c r="A42" s="150" t="s">
        <v>5</v>
      </c>
      <c r="B42" s="31" t="s">
        <v>215</v>
      </c>
      <c r="C42" s="31" t="s">
        <v>212</v>
      </c>
      <c r="D42" s="32">
        <v>2004</v>
      </c>
      <c r="E42" s="185">
        <v>77</v>
      </c>
      <c r="F42" s="185">
        <v>76</v>
      </c>
      <c r="G42" s="185">
        <v>86</v>
      </c>
      <c r="H42" s="150">
        <f t="shared" si="3"/>
        <v>239</v>
      </c>
      <c r="I42" s="185">
        <v>56</v>
      </c>
      <c r="J42" s="185">
        <v>82</v>
      </c>
      <c r="K42" s="192">
        <v>73</v>
      </c>
      <c r="L42" s="150">
        <f t="shared" si="4"/>
        <v>211</v>
      </c>
      <c r="M42" s="186">
        <f t="shared" si="5"/>
        <v>450</v>
      </c>
      <c r="N42" s="186">
        <v>1</v>
      </c>
      <c r="O42" s="276"/>
      <c r="P42" s="186"/>
      <c r="Q42" s="186"/>
    </row>
    <row r="43" spans="1:16" ht="7.5" customHeight="1">
      <c r="A43" s="57"/>
      <c r="B43" s="58"/>
      <c r="C43" s="58"/>
      <c r="D43" s="59"/>
      <c r="E43" s="60"/>
      <c r="F43" s="60"/>
      <c r="G43" s="60"/>
      <c r="H43" s="61"/>
      <c r="I43" s="60"/>
      <c r="J43" s="60"/>
      <c r="K43" s="60"/>
      <c r="L43" s="61"/>
      <c r="M43" s="62"/>
      <c r="N43" s="62"/>
      <c r="O43" s="62"/>
      <c r="P43" s="62"/>
    </row>
    <row r="44" spans="3:8" ht="17.25" customHeight="1">
      <c r="C44" s="63" t="s">
        <v>42</v>
      </c>
      <c r="D44" s="7"/>
      <c r="E44" s="64"/>
      <c r="F44" s="64"/>
      <c r="G44" s="64"/>
      <c r="H44" s="64" t="s">
        <v>44</v>
      </c>
    </row>
    <row r="45" spans="1:13" ht="15" customHeight="1">
      <c r="A45" s="180" t="s">
        <v>45</v>
      </c>
      <c r="B45" s="65"/>
      <c r="C45" s="181" t="s">
        <v>46</v>
      </c>
      <c r="D45" s="182" t="s">
        <v>41</v>
      </c>
      <c r="E45" s="183" t="s">
        <v>9</v>
      </c>
      <c r="F45" s="184" t="s">
        <v>46</v>
      </c>
      <c r="G45" s="182" t="s">
        <v>41</v>
      </c>
      <c r="H45" s="183" t="s">
        <v>9</v>
      </c>
      <c r="J45" s="66"/>
      <c r="K45" s="66"/>
      <c r="L45" s="50"/>
      <c r="M45" s="67"/>
    </row>
    <row r="46" spans="1:12" ht="15" customHeight="1">
      <c r="A46" s="134" t="s">
        <v>148</v>
      </c>
      <c r="B46" s="177"/>
      <c r="C46" s="178"/>
      <c r="D46" s="179"/>
      <c r="E46" s="178"/>
      <c r="F46" s="178"/>
      <c r="G46" s="179"/>
      <c r="H46" s="178">
        <f>SUM(F46:G46)</f>
        <v>0</v>
      </c>
      <c r="J46" s="70"/>
      <c r="L46" s="67"/>
    </row>
    <row r="47" spans="1:12" ht="15" customHeight="1">
      <c r="A47" s="134" t="s">
        <v>149</v>
      </c>
      <c r="B47" s="177"/>
      <c r="C47" s="178"/>
      <c r="D47" s="179"/>
      <c r="E47" s="178"/>
      <c r="F47" s="178"/>
      <c r="G47" s="179"/>
      <c r="H47" s="178">
        <f aca="true" t="shared" si="6" ref="H47:H52">SUM(F47:G47)</f>
        <v>0</v>
      </c>
      <c r="J47" s="70"/>
      <c r="L47" s="67"/>
    </row>
    <row r="48" spans="1:12" ht="15" customHeight="1">
      <c r="A48" s="134" t="s">
        <v>225</v>
      </c>
      <c r="B48" s="177"/>
      <c r="C48" s="178">
        <v>35.9</v>
      </c>
      <c r="D48" s="179">
        <v>1</v>
      </c>
      <c r="E48" s="178">
        <f>SUM(C48:D48)</f>
        <v>36.9</v>
      </c>
      <c r="F48" s="178">
        <v>36.5</v>
      </c>
      <c r="G48" s="179">
        <v>2</v>
      </c>
      <c r="H48" s="178">
        <f t="shared" si="6"/>
        <v>38.5</v>
      </c>
      <c r="J48" s="70"/>
      <c r="L48" s="67"/>
    </row>
    <row r="49" spans="1:12" ht="15" customHeight="1">
      <c r="A49" s="134" t="s">
        <v>226</v>
      </c>
      <c r="B49" s="177"/>
      <c r="C49" s="178"/>
      <c r="D49" s="179"/>
      <c r="E49" s="178"/>
      <c r="F49" s="178"/>
      <c r="G49" s="179"/>
      <c r="H49" s="178">
        <f t="shared" si="6"/>
        <v>0</v>
      </c>
      <c r="J49" s="70"/>
      <c r="L49" s="67"/>
    </row>
    <row r="50" spans="1:12" ht="15" customHeight="1">
      <c r="A50" s="134" t="s">
        <v>231</v>
      </c>
      <c r="B50" s="177"/>
      <c r="C50" s="178"/>
      <c r="D50" s="179"/>
      <c r="E50" s="178"/>
      <c r="F50" s="178"/>
      <c r="G50" s="179"/>
      <c r="H50" s="178">
        <f t="shared" si="6"/>
        <v>0</v>
      </c>
      <c r="J50" s="70"/>
      <c r="L50" s="67"/>
    </row>
    <row r="51" spans="1:12" ht="15" customHeight="1">
      <c r="A51" s="134" t="s">
        <v>232</v>
      </c>
      <c r="B51" s="177"/>
      <c r="C51" s="178"/>
      <c r="D51" s="179"/>
      <c r="E51" s="178"/>
      <c r="F51" s="178"/>
      <c r="G51" s="179"/>
      <c r="H51" s="178">
        <f t="shared" si="6"/>
        <v>0</v>
      </c>
      <c r="J51" s="70"/>
      <c r="L51" s="67"/>
    </row>
    <row r="52" spans="1:12" ht="15" customHeight="1">
      <c r="A52" s="134" t="s">
        <v>205</v>
      </c>
      <c r="B52" s="177"/>
      <c r="C52" s="178"/>
      <c r="D52" s="179"/>
      <c r="E52" s="178"/>
      <c r="F52" s="178"/>
      <c r="G52" s="179"/>
      <c r="H52" s="178">
        <f t="shared" si="6"/>
        <v>0</v>
      </c>
      <c r="J52" s="70"/>
      <c r="L52" s="67"/>
    </row>
    <row r="53" spans="1:12" ht="23.25" customHeight="1">
      <c r="A53" s="134" t="s">
        <v>14</v>
      </c>
      <c r="B53" s="177"/>
      <c r="C53" s="178"/>
      <c r="D53" s="179"/>
      <c r="E53" s="178"/>
      <c r="F53" s="178"/>
      <c r="G53" s="179"/>
      <c r="H53" s="178">
        <f>SUM(F53:G53)</f>
        <v>0</v>
      </c>
      <c r="J53" s="43"/>
      <c r="L53"/>
    </row>
    <row r="54" ht="15">
      <c r="A54" s="47"/>
    </row>
    <row r="55" spans="1:8" ht="12" customHeight="1">
      <c r="A55" s="33" t="s">
        <v>36</v>
      </c>
      <c r="B55" s="34"/>
      <c r="C55" s="35"/>
      <c r="D55" s="36"/>
      <c r="E55" s="37"/>
      <c r="F55" s="36"/>
      <c r="G55" s="38"/>
      <c r="H55" s="37" t="s">
        <v>37</v>
      </c>
    </row>
    <row r="56" spans="1:8" ht="15.75">
      <c r="A56" s="34"/>
      <c r="B56" s="34"/>
      <c r="C56" s="35"/>
      <c r="D56" s="35"/>
      <c r="E56" s="37"/>
      <c r="F56" s="35"/>
      <c r="G56" s="38"/>
      <c r="H56" s="40"/>
    </row>
    <row r="57" spans="1:9" ht="15.75">
      <c r="A57" s="41" t="s">
        <v>107</v>
      </c>
      <c r="B57" s="34"/>
      <c r="C57" s="42"/>
      <c r="D57" s="35"/>
      <c r="E57" s="35"/>
      <c r="F57" s="34"/>
      <c r="G57" s="38"/>
      <c r="H57" s="37" t="s">
        <v>108</v>
      </c>
      <c r="I57" s="43"/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K9" sqref="K9"/>
    </sheetView>
  </sheetViews>
  <sheetFormatPr defaultColWidth="9.00390625" defaultRowHeight="15"/>
  <cols>
    <col min="1" max="1" width="5.57421875" style="12" customWidth="1"/>
    <col min="2" max="2" width="20.28125" style="12" customWidth="1"/>
    <col min="3" max="3" width="20.00390625" style="14" customWidth="1"/>
    <col min="4" max="4" width="5.7109375" style="1" customWidth="1"/>
    <col min="5" max="5" width="5.8515625" style="12" customWidth="1"/>
    <col min="6" max="6" width="5.140625" style="12" bestFit="1" customWidth="1"/>
    <col min="7" max="7" width="5.140625" style="12" customWidth="1"/>
    <col min="8" max="8" width="4.57421875" style="12" customWidth="1"/>
    <col min="9" max="9" width="5.00390625" style="12" customWidth="1"/>
    <col min="10" max="10" width="5.421875" style="12" customWidth="1"/>
    <col min="11" max="11" width="7.7109375" style="0" customWidth="1"/>
    <col min="12" max="12" width="5.421875" style="0" customWidth="1"/>
    <col min="13" max="13" width="5.7109375" style="0" customWidth="1"/>
  </cols>
  <sheetData>
    <row r="1" spans="2:6" ht="20.25">
      <c r="B1" s="171" t="s">
        <v>156</v>
      </c>
      <c r="E1" s="15"/>
      <c r="F1" s="16"/>
    </row>
    <row r="2" spans="2:6" ht="18.75">
      <c r="B2" s="18" t="s">
        <v>274</v>
      </c>
      <c r="C2" s="17"/>
      <c r="D2" s="18"/>
      <c r="E2" s="15"/>
      <c r="F2" s="16"/>
    </row>
    <row r="3" spans="1:6" ht="20.25">
      <c r="A3" s="19"/>
      <c r="B3" s="20"/>
      <c r="C3" s="17"/>
      <c r="D3" s="18"/>
      <c r="E3" s="20"/>
      <c r="F3" s="20"/>
    </row>
    <row r="4" spans="1:10" ht="18">
      <c r="A4" s="21"/>
      <c r="B4" s="20"/>
      <c r="C4" s="17"/>
      <c r="D4" s="4"/>
      <c r="E4" s="4" t="s">
        <v>2</v>
      </c>
      <c r="F4" s="4" t="s">
        <v>3</v>
      </c>
      <c r="G4" s="4" t="s">
        <v>4</v>
      </c>
      <c r="H4" s="4" t="s">
        <v>29</v>
      </c>
      <c r="I4" s="4" t="s">
        <v>30</v>
      </c>
      <c r="J4" s="4" t="s">
        <v>31</v>
      </c>
    </row>
    <row r="5" spans="1:10" ht="30.75" customHeight="1">
      <c r="A5" s="22" t="s">
        <v>32</v>
      </c>
      <c r="D5" s="4" t="s">
        <v>33</v>
      </c>
      <c r="E5" s="46">
        <v>568</v>
      </c>
      <c r="F5" s="4">
        <v>555</v>
      </c>
      <c r="G5" s="4">
        <v>545</v>
      </c>
      <c r="H5" s="4">
        <v>530</v>
      </c>
      <c r="I5" s="4">
        <v>510</v>
      </c>
      <c r="J5" s="4">
        <v>480</v>
      </c>
    </row>
    <row r="6" spans="1:13" ht="39.75" customHeight="1">
      <c r="A6" s="23" t="s">
        <v>11</v>
      </c>
      <c r="B6" s="24" t="s">
        <v>34</v>
      </c>
      <c r="C6" s="24" t="s">
        <v>35</v>
      </c>
      <c r="D6" s="25" t="s">
        <v>15</v>
      </c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 t="s">
        <v>9</v>
      </c>
      <c r="L6" s="25" t="s">
        <v>38</v>
      </c>
      <c r="M6" s="25" t="s">
        <v>10</v>
      </c>
    </row>
    <row r="7" spans="1:13" ht="27" customHeight="1">
      <c r="A7" s="26">
        <v>1</v>
      </c>
      <c r="B7" s="31" t="s">
        <v>23</v>
      </c>
      <c r="C7" s="31" t="s">
        <v>195</v>
      </c>
      <c r="D7" s="32">
        <v>1999</v>
      </c>
      <c r="E7" s="29">
        <v>84</v>
      </c>
      <c r="F7" s="29">
        <v>91</v>
      </c>
      <c r="G7" s="29">
        <v>89</v>
      </c>
      <c r="H7" s="29">
        <v>90</v>
      </c>
      <c r="I7" s="29">
        <v>83</v>
      </c>
      <c r="J7" s="29">
        <v>84</v>
      </c>
      <c r="K7" s="150">
        <f>SUM(E7:J7)</f>
        <v>521</v>
      </c>
      <c r="L7" s="159">
        <v>4</v>
      </c>
      <c r="M7" s="151" t="s">
        <v>30</v>
      </c>
    </row>
    <row r="8" spans="1:13" ht="27" customHeight="1">
      <c r="A8" s="26">
        <v>2</v>
      </c>
      <c r="B8" s="31" t="s">
        <v>81</v>
      </c>
      <c r="C8" s="31" t="s">
        <v>187</v>
      </c>
      <c r="D8" s="32">
        <v>1999</v>
      </c>
      <c r="E8" s="29">
        <v>79</v>
      </c>
      <c r="F8" s="29">
        <v>88</v>
      </c>
      <c r="G8" s="29">
        <v>85</v>
      </c>
      <c r="H8" s="29">
        <v>83</v>
      </c>
      <c r="I8" s="29">
        <v>79</v>
      </c>
      <c r="J8" s="29">
        <v>78</v>
      </c>
      <c r="K8" s="150">
        <f aca="true" t="shared" si="0" ref="K8:K16">SUM(E8:J8)</f>
        <v>492</v>
      </c>
      <c r="L8" s="159">
        <v>3</v>
      </c>
      <c r="M8" s="151" t="s">
        <v>31</v>
      </c>
    </row>
    <row r="9" spans="1:13" ht="27" customHeight="1">
      <c r="A9" s="26">
        <v>3</v>
      </c>
      <c r="B9" s="31" t="s">
        <v>19</v>
      </c>
      <c r="C9" s="31" t="s">
        <v>195</v>
      </c>
      <c r="D9" s="32">
        <v>1999</v>
      </c>
      <c r="E9" s="29">
        <v>87</v>
      </c>
      <c r="F9" s="29">
        <v>84</v>
      </c>
      <c r="G9" s="29">
        <v>80</v>
      </c>
      <c r="H9" s="29">
        <v>77</v>
      </c>
      <c r="I9" s="29">
        <v>70</v>
      </c>
      <c r="J9" s="29">
        <v>87</v>
      </c>
      <c r="K9" s="150">
        <f t="shared" si="0"/>
        <v>485</v>
      </c>
      <c r="L9" s="159">
        <v>1</v>
      </c>
      <c r="M9" s="151" t="s">
        <v>31</v>
      </c>
    </row>
    <row r="10" spans="1:13" ht="27" customHeight="1">
      <c r="A10" s="26">
        <v>4</v>
      </c>
      <c r="B10" s="31" t="s">
        <v>136</v>
      </c>
      <c r="C10" s="31" t="s">
        <v>1</v>
      </c>
      <c r="D10" s="32">
        <v>2001</v>
      </c>
      <c r="E10" s="29">
        <v>82</v>
      </c>
      <c r="F10" s="29">
        <v>75</v>
      </c>
      <c r="G10" s="29">
        <v>81</v>
      </c>
      <c r="H10" s="29">
        <v>69</v>
      </c>
      <c r="I10" s="29">
        <v>77</v>
      </c>
      <c r="J10" s="29">
        <v>65</v>
      </c>
      <c r="K10" s="150">
        <f t="shared" si="0"/>
        <v>449</v>
      </c>
      <c r="L10" s="159">
        <v>1</v>
      </c>
      <c r="M10" s="159"/>
    </row>
    <row r="11" spans="1:13" ht="27" customHeight="1">
      <c r="A11" s="26">
        <v>5</v>
      </c>
      <c r="B11" s="121" t="s">
        <v>88</v>
      </c>
      <c r="C11" s="122" t="s">
        <v>187</v>
      </c>
      <c r="D11" s="123">
        <v>2001</v>
      </c>
      <c r="E11" s="29">
        <v>72</v>
      </c>
      <c r="F11" s="29">
        <v>75</v>
      </c>
      <c r="G11" s="29">
        <v>69</v>
      </c>
      <c r="H11" s="29">
        <v>54</v>
      </c>
      <c r="I11" s="29">
        <v>69</v>
      </c>
      <c r="J11" s="29">
        <v>70</v>
      </c>
      <c r="K11" s="150">
        <f t="shared" si="0"/>
        <v>409</v>
      </c>
      <c r="L11" s="159">
        <v>2</v>
      </c>
      <c r="M11" s="159"/>
    </row>
    <row r="12" spans="1:13" ht="27" customHeight="1">
      <c r="A12" s="26">
        <v>6</v>
      </c>
      <c r="B12" s="27" t="s">
        <v>138</v>
      </c>
      <c r="C12" s="27" t="s">
        <v>1</v>
      </c>
      <c r="D12" s="28">
        <v>2002</v>
      </c>
      <c r="E12" s="29">
        <v>75</v>
      </c>
      <c r="F12" s="29">
        <v>71</v>
      </c>
      <c r="G12" s="29">
        <v>69</v>
      </c>
      <c r="H12" s="29">
        <v>61</v>
      </c>
      <c r="I12" s="29">
        <v>63</v>
      </c>
      <c r="J12" s="29">
        <v>70</v>
      </c>
      <c r="K12" s="150">
        <f t="shared" si="0"/>
        <v>409</v>
      </c>
      <c r="L12" s="159">
        <v>1</v>
      </c>
      <c r="M12" s="159"/>
    </row>
    <row r="13" spans="1:13" ht="27" customHeight="1">
      <c r="A13" s="26">
        <v>7</v>
      </c>
      <c r="B13" s="27" t="s">
        <v>22</v>
      </c>
      <c r="C13" s="27" t="s">
        <v>195</v>
      </c>
      <c r="D13" s="28">
        <v>1999</v>
      </c>
      <c r="E13" s="29">
        <v>74</v>
      </c>
      <c r="F13" s="29">
        <v>71</v>
      </c>
      <c r="G13" s="29">
        <v>58</v>
      </c>
      <c r="H13" s="29">
        <v>61</v>
      </c>
      <c r="I13" s="29">
        <v>74</v>
      </c>
      <c r="J13" s="29">
        <v>41</v>
      </c>
      <c r="K13" s="150">
        <f t="shared" si="0"/>
        <v>379</v>
      </c>
      <c r="L13" s="159">
        <v>2</v>
      </c>
      <c r="M13" s="159"/>
    </row>
    <row r="14" spans="1:13" ht="27" customHeight="1">
      <c r="A14" s="26">
        <v>8</v>
      </c>
      <c r="B14" s="121" t="s">
        <v>244</v>
      </c>
      <c r="C14" s="122" t="s">
        <v>1</v>
      </c>
      <c r="D14" s="123">
        <v>2001</v>
      </c>
      <c r="E14" s="29">
        <v>44</v>
      </c>
      <c r="F14" s="29">
        <v>73</v>
      </c>
      <c r="G14" s="29">
        <v>74</v>
      </c>
      <c r="H14" s="29">
        <v>77</v>
      </c>
      <c r="I14" s="29">
        <v>51</v>
      </c>
      <c r="J14" s="29">
        <v>38</v>
      </c>
      <c r="K14" s="150">
        <f t="shared" si="0"/>
        <v>357</v>
      </c>
      <c r="L14" s="159">
        <v>1</v>
      </c>
      <c r="M14" s="159"/>
    </row>
    <row r="15" spans="1:13" ht="27" customHeight="1">
      <c r="A15" s="26">
        <v>9</v>
      </c>
      <c r="B15" s="31" t="s">
        <v>135</v>
      </c>
      <c r="C15" s="31" t="s">
        <v>1</v>
      </c>
      <c r="D15" s="32">
        <v>2003</v>
      </c>
      <c r="E15" s="29">
        <v>77</v>
      </c>
      <c r="F15" s="29">
        <v>75</v>
      </c>
      <c r="G15" s="29">
        <v>69</v>
      </c>
      <c r="H15" s="29">
        <v>49</v>
      </c>
      <c r="I15" s="29">
        <v>33</v>
      </c>
      <c r="J15" s="29">
        <v>50</v>
      </c>
      <c r="K15" s="150">
        <f t="shared" si="0"/>
        <v>353</v>
      </c>
      <c r="L15" s="159">
        <v>2</v>
      </c>
      <c r="M15" s="159"/>
    </row>
    <row r="16" spans="1:13" ht="27" customHeight="1">
      <c r="A16" s="26" t="s">
        <v>276</v>
      </c>
      <c r="B16" s="145" t="s">
        <v>250</v>
      </c>
      <c r="C16" s="145" t="s">
        <v>251</v>
      </c>
      <c r="D16" s="144">
        <v>1995</v>
      </c>
      <c r="E16" s="29">
        <v>90</v>
      </c>
      <c r="F16" s="29">
        <v>88</v>
      </c>
      <c r="G16" s="29">
        <v>87</v>
      </c>
      <c r="H16" s="29">
        <v>89</v>
      </c>
      <c r="I16" s="29">
        <v>86</v>
      </c>
      <c r="J16" s="29">
        <v>84</v>
      </c>
      <c r="K16" s="150">
        <f t="shared" si="0"/>
        <v>524</v>
      </c>
      <c r="L16" s="159">
        <v>3</v>
      </c>
      <c r="M16" s="159"/>
    </row>
    <row r="17" spans="1:13" ht="27" customHeight="1">
      <c r="A17" s="26" t="s">
        <v>248</v>
      </c>
      <c r="B17" s="31" t="s">
        <v>214</v>
      </c>
      <c r="C17" s="31" t="s">
        <v>195</v>
      </c>
      <c r="D17" s="32">
        <v>1998</v>
      </c>
      <c r="E17" s="29"/>
      <c r="F17" s="29"/>
      <c r="G17" s="29"/>
      <c r="H17" s="29"/>
      <c r="I17" s="29"/>
      <c r="J17" s="29"/>
      <c r="K17" s="150"/>
      <c r="L17" s="159"/>
      <c r="M17" s="159"/>
    </row>
    <row r="18" spans="1:13" ht="27" customHeight="1">
      <c r="A18" s="26" t="s">
        <v>248</v>
      </c>
      <c r="B18" s="31" t="s">
        <v>28</v>
      </c>
      <c r="C18" s="31" t="s">
        <v>187</v>
      </c>
      <c r="D18" s="32">
        <v>1999</v>
      </c>
      <c r="E18" s="29"/>
      <c r="F18" s="29"/>
      <c r="G18" s="29"/>
      <c r="H18" s="29"/>
      <c r="I18" s="29"/>
      <c r="J18" s="29"/>
      <c r="K18" s="150"/>
      <c r="L18" s="159"/>
      <c r="M18" s="159"/>
    </row>
    <row r="19" spans="1:13" ht="27" customHeight="1">
      <c r="A19" s="26" t="s">
        <v>248</v>
      </c>
      <c r="B19" s="31" t="s">
        <v>200</v>
      </c>
      <c r="C19" s="31" t="s">
        <v>1</v>
      </c>
      <c r="D19" s="32">
        <v>2002</v>
      </c>
      <c r="E19" s="29"/>
      <c r="F19" s="29"/>
      <c r="G19" s="29"/>
      <c r="H19" s="29"/>
      <c r="I19" s="29"/>
      <c r="J19" s="29"/>
      <c r="K19" s="150"/>
      <c r="L19" s="159"/>
      <c r="M19" s="159"/>
    </row>
    <row r="20" spans="1:13" ht="27" customHeight="1">
      <c r="A20" s="26" t="s">
        <v>248</v>
      </c>
      <c r="B20" s="31" t="s">
        <v>139</v>
      </c>
      <c r="C20" s="31" t="s">
        <v>1</v>
      </c>
      <c r="D20" s="32">
        <v>2003</v>
      </c>
      <c r="E20" s="29"/>
      <c r="F20" s="29"/>
      <c r="G20" s="29"/>
      <c r="H20" s="29"/>
      <c r="I20" s="29"/>
      <c r="J20" s="29"/>
      <c r="K20" s="150"/>
      <c r="L20" s="159"/>
      <c r="M20" s="159"/>
    </row>
    <row r="21" spans="1:13" ht="27" customHeight="1">
      <c r="A21" s="26" t="s">
        <v>248</v>
      </c>
      <c r="B21" s="27" t="s">
        <v>137</v>
      </c>
      <c r="C21" s="27" t="s">
        <v>1</v>
      </c>
      <c r="D21" s="28">
        <v>2003</v>
      </c>
      <c r="E21" s="29"/>
      <c r="F21" s="29"/>
      <c r="G21" s="29"/>
      <c r="H21" s="29"/>
      <c r="I21" s="29"/>
      <c r="J21" s="29"/>
      <c r="K21" s="150"/>
      <c r="L21" s="159"/>
      <c r="M21" s="159"/>
    </row>
    <row r="24" spans="1:11" ht="15.75">
      <c r="A24" s="33" t="s">
        <v>36</v>
      </c>
      <c r="B24" s="34"/>
      <c r="C24" s="35"/>
      <c r="D24" s="36"/>
      <c r="E24" s="37"/>
      <c r="F24" s="36"/>
      <c r="G24" s="38"/>
      <c r="I24" s="39"/>
      <c r="K24" s="37" t="s">
        <v>37</v>
      </c>
    </row>
    <row r="25" spans="1:11" ht="15.75">
      <c r="A25" s="34"/>
      <c r="B25" s="34"/>
      <c r="C25" s="35"/>
      <c r="D25" s="35"/>
      <c r="E25" s="37"/>
      <c r="F25" s="35"/>
      <c r="G25" s="38"/>
      <c r="I25" s="39"/>
      <c r="K25" s="40"/>
    </row>
    <row r="26" spans="1:11" ht="15.75">
      <c r="A26" s="41" t="s">
        <v>107</v>
      </c>
      <c r="B26" s="34"/>
      <c r="C26" s="42"/>
      <c r="D26" s="35"/>
      <c r="E26" s="35"/>
      <c r="F26" s="34"/>
      <c r="G26" s="38"/>
      <c r="H26" s="37"/>
      <c r="I26" s="43"/>
      <c r="K26" s="37" t="s">
        <v>108</v>
      </c>
    </row>
  </sheetData>
  <sheetProtection/>
  <printOptions horizontalCentered="1"/>
  <pageMargins left="0.7480314960629921" right="0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6"/>
  <sheetViews>
    <sheetView zoomScale="85" zoomScaleNormal="85" zoomScalePageLayoutView="0" workbookViewId="0" topLeftCell="A24">
      <selection activeCell="B28" sqref="B28:D28"/>
    </sheetView>
  </sheetViews>
  <sheetFormatPr defaultColWidth="9.00390625" defaultRowHeight="15"/>
  <cols>
    <col min="1" max="1" width="5.57421875" style="12" customWidth="1"/>
    <col min="2" max="2" width="22.421875" style="12" customWidth="1"/>
    <col min="3" max="3" width="25.28125" style="14" customWidth="1"/>
    <col min="4" max="4" width="5.7109375" style="1" customWidth="1"/>
    <col min="5" max="5" width="4.140625" style="12" customWidth="1"/>
    <col min="6" max="6" width="4.57421875" style="12" customWidth="1"/>
    <col min="7" max="7" width="7.00390625" style="12" customWidth="1"/>
    <col min="8" max="8" width="4.8515625" style="12" customWidth="1"/>
    <col min="9" max="9" width="4.7109375" style="12" customWidth="1"/>
    <col min="10" max="10" width="4.421875" style="12" customWidth="1"/>
    <col min="11" max="11" width="7.421875" style="43" customWidth="1"/>
    <col min="12" max="12" width="4.57421875" style="43" customWidth="1"/>
    <col min="13" max="13" width="5.8515625" style="0" customWidth="1"/>
    <col min="14" max="14" width="7.140625" style="0" customWidth="1"/>
    <col min="15" max="15" width="6.8515625" style="0" customWidth="1"/>
    <col min="16" max="16" width="6.00390625" style="0" customWidth="1"/>
  </cols>
  <sheetData>
    <row r="1" spans="2:6" ht="20.25">
      <c r="B1" s="171" t="s">
        <v>156</v>
      </c>
      <c r="E1" s="15"/>
      <c r="F1" s="16"/>
    </row>
    <row r="2" spans="2:6" ht="18.75">
      <c r="B2" s="18" t="s">
        <v>157</v>
      </c>
      <c r="C2" s="17"/>
      <c r="D2" s="18"/>
      <c r="E2" s="15"/>
      <c r="F2" s="16"/>
    </row>
    <row r="3" spans="1:12" ht="10.5" customHeight="1">
      <c r="A3" s="22"/>
      <c r="F3" s="51"/>
      <c r="G3" s="51"/>
      <c r="H3" s="51"/>
      <c r="I3" s="51"/>
      <c r="J3" s="51"/>
      <c r="K3" s="51"/>
      <c r="L3" s="51"/>
    </row>
    <row r="4" spans="1:12" ht="18" customHeight="1">
      <c r="A4" s="22" t="s">
        <v>62</v>
      </c>
      <c r="C4" s="17" t="s">
        <v>44</v>
      </c>
      <c r="F4" s="4"/>
      <c r="G4" s="4" t="s">
        <v>2</v>
      </c>
      <c r="H4" s="4" t="s">
        <v>3</v>
      </c>
      <c r="I4" s="4" t="s">
        <v>4</v>
      </c>
      <c r="J4" s="4" t="s">
        <v>29</v>
      </c>
      <c r="K4" s="4" t="s">
        <v>30</v>
      </c>
      <c r="L4" s="4" t="s">
        <v>31</v>
      </c>
    </row>
    <row r="5" spans="1:12" ht="19.5" customHeight="1">
      <c r="A5" s="22"/>
      <c r="F5" s="44" t="s">
        <v>33</v>
      </c>
      <c r="G5" s="44">
        <v>584</v>
      </c>
      <c r="H5" s="44">
        <v>573</v>
      </c>
      <c r="I5" s="44">
        <v>559</v>
      </c>
      <c r="J5" s="44">
        <v>545</v>
      </c>
      <c r="K5" s="44">
        <v>510</v>
      </c>
      <c r="L5" s="44">
        <v>490</v>
      </c>
    </row>
    <row r="6" spans="1:16" ht="27" customHeight="1">
      <c r="A6" s="88" t="s">
        <v>11</v>
      </c>
      <c r="B6" s="88" t="s">
        <v>34</v>
      </c>
      <c r="C6" s="88" t="s">
        <v>35</v>
      </c>
      <c r="D6" s="89" t="s">
        <v>15</v>
      </c>
      <c r="E6" s="89">
        <v>1</v>
      </c>
      <c r="F6" s="89">
        <v>2</v>
      </c>
      <c r="G6" s="89">
        <v>3</v>
      </c>
      <c r="H6" s="89">
        <v>4</v>
      </c>
      <c r="I6" s="89">
        <v>5</v>
      </c>
      <c r="J6" s="89">
        <v>6</v>
      </c>
      <c r="K6" s="89" t="s">
        <v>9</v>
      </c>
      <c r="L6" s="89" t="s">
        <v>38</v>
      </c>
      <c r="M6" s="89" t="s">
        <v>10</v>
      </c>
      <c r="N6" s="89" t="s">
        <v>152</v>
      </c>
      <c r="O6" s="90" t="s">
        <v>12</v>
      </c>
      <c r="P6" s="91" t="s">
        <v>63</v>
      </c>
    </row>
    <row r="7" spans="1:15" ht="20.25" customHeight="1">
      <c r="A7" s="53"/>
      <c r="B7" s="48" t="s">
        <v>44</v>
      </c>
      <c r="C7" s="54"/>
      <c r="D7" s="55"/>
      <c r="E7" s="60"/>
      <c r="F7" s="60"/>
      <c r="G7" s="60"/>
      <c r="H7" s="60"/>
      <c r="I7" s="61"/>
      <c r="J7" s="49"/>
      <c r="K7" s="50"/>
      <c r="L7" s="50"/>
      <c r="M7" s="49" t="s">
        <v>43</v>
      </c>
      <c r="N7" s="49"/>
      <c r="O7" s="50">
        <v>1</v>
      </c>
    </row>
    <row r="8" spans="1:16" ht="24" customHeight="1">
      <c r="A8" s="150">
        <v>1</v>
      </c>
      <c r="B8" s="145" t="s">
        <v>23</v>
      </c>
      <c r="C8" s="138" t="s">
        <v>225</v>
      </c>
      <c r="D8" s="144">
        <v>1999</v>
      </c>
      <c r="E8" s="140">
        <v>92</v>
      </c>
      <c r="F8" s="141">
        <v>95</v>
      </c>
      <c r="G8" s="142">
        <v>92</v>
      </c>
      <c r="H8" s="198">
        <v>91</v>
      </c>
      <c r="I8" s="198">
        <v>95</v>
      </c>
      <c r="J8" s="198">
        <v>93</v>
      </c>
      <c r="K8" s="150">
        <f aca="true" t="shared" si="0" ref="K8:K15">SUM(E8:J8)</f>
        <v>558</v>
      </c>
      <c r="L8" s="150">
        <v>11</v>
      </c>
      <c r="M8" s="151" t="s">
        <v>29</v>
      </c>
      <c r="N8" s="158">
        <v>233.2</v>
      </c>
      <c r="O8" s="153">
        <v>19</v>
      </c>
      <c r="P8" s="153">
        <v>1</v>
      </c>
    </row>
    <row r="9" spans="1:16" ht="24" customHeight="1">
      <c r="A9" s="155">
        <v>2</v>
      </c>
      <c r="B9" s="138" t="s">
        <v>88</v>
      </c>
      <c r="C9" s="138" t="s">
        <v>231</v>
      </c>
      <c r="D9" s="139">
        <v>2001</v>
      </c>
      <c r="E9" s="140">
        <v>87</v>
      </c>
      <c r="F9" s="141">
        <v>92</v>
      </c>
      <c r="G9" s="142">
        <v>88</v>
      </c>
      <c r="H9" s="198">
        <v>93</v>
      </c>
      <c r="I9" s="198">
        <v>91</v>
      </c>
      <c r="J9" s="198">
        <v>93</v>
      </c>
      <c r="K9" s="150">
        <f t="shared" si="0"/>
        <v>544</v>
      </c>
      <c r="L9" s="150">
        <v>8</v>
      </c>
      <c r="M9" s="151" t="s">
        <v>30</v>
      </c>
      <c r="N9" s="158">
        <v>231.3</v>
      </c>
      <c r="O9" s="153">
        <v>18</v>
      </c>
      <c r="P9" s="153"/>
    </row>
    <row r="10" spans="1:16" ht="24" customHeight="1">
      <c r="A10" s="150">
        <v>3</v>
      </c>
      <c r="B10" s="145" t="s">
        <v>19</v>
      </c>
      <c r="C10" s="145" t="s">
        <v>225</v>
      </c>
      <c r="D10" s="144">
        <v>1999</v>
      </c>
      <c r="E10" s="146">
        <v>95</v>
      </c>
      <c r="F10" s="147">
        <v>95</v>
      </c>
      <c r="G10" s="142">
        <v>93</v>
      </c>
      <c r="H10" s="198">
        <v>94</v>
      </c>
      <c r="I10" s="198">
        <v>96</v>
      </c>
      <c r="J10" s="198">
        <v>93</v>
      </c>
      <c r="K10" s="150">
        <f t="shared" si="0"/>
        <v>566</v>
      </c>
      <c r="L10" s="150">
        <v>16</v>
      </c>
      <c r="M10" s="151" t="s">
        <v>4</v>
      </c>
      <c r="N10" s="158">
        <v>211.6</v>
      </c>
      <c r="O10" s="153">
        <v>17</v>
      </c>
      <c r="P10" s="153">
        <v>2</v>
      </c>
    </row>
    <row r="11" spans="1:16" ht="24" customHeight="1">
      <c r="A11" s="155">
        <v>4</v>
      </c>
      <c r="B11" s="205" t="s">
        <v>93</v>
      </c>
      <c r="C11" s="205" t="s">
        <v>92</v>
      </c>
      <c r="D11" s="206">
        <v>2001</v>
      </c>
      <c r="E11" s="201">
        <v>90</v>
      </c>
      <c r="F11" s="202">
        <v>91</v>
      </c>
      <c r="G11" s="203">
        <v>93</v>
      </c>
      <c r="H11" s="204">
        <v>92</v>
      </c>
      <c r="I11" s="204">
        <v>85</v>
      </c>
      <c r="J11" s="204">
        <v>92</v>
      </c>
      <c r="K11" s="150">
        <f t="shared" si="0"/>
        <v>543</v>
      </c>
      <c r="L11" s="150">
        <v>9</v>
      </c>
      <c r="M11" s="151" t="s">
        <v>30</v>
      </c>
      <c r="N11" s="158">
        <v>187.4</v>
      </c>
      <c r="O11" s="153">
        <v>16</v>
      </c>
      <c r="P11" s="153"/>
    </row>
    <row r="12" spans="1:16" ht="24" customHeight="1">
      <c r="A12" s="150">
        <v>5</v>
      </c>
      <c r="B12" s="138" t="s">
        <v>81</v>
      </c>
      <c r="C12" s="138" t="s">
        <v>231</v>
      </c>
      <c r="D12" s="139">
        <v>1999</v>
      </c>
      <c r="E12" s="140">
        <v>90</v>
      </c>
      <c r="F12" s="141">
        <v>94</v>
      </c>
      <c r="G12" s="142">
        <v>93</v>
      </c>
      <c r="H12" s="198">
        <v>94</v>
      </c>
      <c r="I12" s="198">
        <v>94</v>
      </c>
      <c r="J12" s="198">
        <v>94</v>
      </c>
      <c r="K12" s="150">
        <f t="shared" si="0"/>
        <v>559</v>
      </c>
      <c r="L12" s="150">
        <v>10</v>
      </c>
      <c r="M12" s="151" t="s">
        <v>4</v>
      </c>
      <c r="N12" s="158">
        <v>167.8</v>
      </c>
      <c r="O12" s="153">
        <v>15</v>
      </c>
      <c r="P12" s="153">
        <v>2</v>
      </c>
    </row>
    <row r="13" spans="1:16" ht="24" customHeight="1">
      <c r="A13" s="155">
        <v>6</v>
      </c>
      <c r="B13" s="143" t="s">
        <v>136</v>
      </c>
      <c r="C13" s="138" t="s">
        <v>148</v>
      </c>
      <c r="D13" s="144">
        <v>2001</v>
      </c>
      <c r="E13" s="140">
        <v>92</v>
      </c>
      <c r="F13" s="141">
        <v>93</v>
      </c>
      <c r="G13" s="142">
        <v>85</v>
      </c>
      <c r="H13" s="198">
        <v>83</v>
      </c>
      <c r="I13" s="198">
        <v>92</v>
      </c>
      <c r="J13" s="198">
        <v>85</v>
      </c>
      <c r="K13" s="150">
        <f t="shared" si="0"/>
        <v>530</v>
      </c>
      <c r="L13" s="150">
        <v>9</v>
      </c>
      <c r="M13" s="151" t="s">
        <v>30</v>
      </c>
      <c r="N13" s="158">
        <v>146.2</v>
      </c>
      <c r="O13" s="153">
        <v>14</v>
      </c>
      <c r="P13" s="153"/>
    </row>
    <row r="14" spans="1:16" ht="24" customHeight="1">
      <c r="A14" s="150">
        <v>7</v>
      </c>
      <c r="B14" s="138" t="s">
        <v>214</v>
      </c>
      <c r="C14" s="138" t="s">
        <v>226</v>
      </c>
      <c r="D14" s="139">
        <v>1998</v>
      </c>
      <c r="E14" s="140">
        <v>89</v>
      </c>
      <c r="F14" s="141">
        <v>89</v>
      </c>
      <c r="G14" s="142">
        <v>85</v>
      </c>
      <c r="H14" s="198">
        <v>89</v>
      </c>
      <c r="I14" s="198">
        <v>87</v>
      </c>
      <c r="J14" s="198">
        <v>86</v>
      </c>
      <c r="K14" s="150">
        <f t="shared" si="0"/>
        <v>525</v>
      </c>
      <c r="L14" s="150">
        <v>8</v>
      </c>
      <c r="M14" s="151" t="s">
        <v>30</v>
      </c>
      <c r="N14" s="158">
        <v>90</v>
      </c>
      <c r="O14" s="153">
        <v>13</v>
      </c>
      <c r="P14" s="153"/>
    </row>
    <row r="15" spans="1:16" ht="24" customHeight="1">
      <c r="A15" s="155">
        <v>8</v>
      </c>
      <c r="B15" s="143" t="s">
        <v>28</v>
      </c>
      <c r="C15" s="138" t="s">
        <v>231</v>
      </c>
      <c r="D15" s="144">
        <v>1999</v>
      </c>
      <c r="E15" s="140">
        <v>87</v>
      </c>
      <c r="F15" s="141">
        <v>91</v>
      </c>
      <c r="G15" s="142">
        <v>92</v>
      </c>
      <c r="H15" s="198">
        <v>84</v>
      </c>
      <c r="I15" s="198">
        <v>93</v>
      </c>
      <c r="J15" s="198">
        <v>83</v>
      </c>
      <c r="K15" s="150">
        <f t="shared" si="0"/>
        <v>530</v>
      </c>
      <c r="L15" s="150">
        <v>6</v>
      </c>
      <c r="M15" s="151" t="s">
        <v>30</v>
      </c>
      <c r="N15" s="151" t="s">
        <v>248</v>
      </c>
      <c r="O15" s="153">
        <v>12</v>
      </c>
      <c r="P15" s="153"/>
    </row>
    <row r="16" spans="1:16" ht="24" customHeight="1">
      <c r="A16" s="150">
        <v>9</v>
      </c>
      <c r="B16" s="138" t="s">
        <v>137</v>
      </c>
      <c r="C16" s="138" t="s">
        <v>149</v>
      </c>
      <c r="D16" s="139">
        <v>2003</v>
      </c>
      <c r="E16" s="140">
        <v>82</v>
      </c>
      <c r="F16" s="141">
        <v>88</v>
      </c>
      <c r="G16" s="142">
        <v>86</v>
      </c>
      <c r="H16" s="198">
        <v>88</v>
      </c>
      <c r="I16" s="198">
        <v>87</v>
      </c>
      <c r="J16" s="198">
        <v>91</v>
      </c>
      <c r="K16" s="150">
        <f aca="true" t="shared" si="1" ref="K16:K28">SUM(E16:J16)</f>
        <v>522</v>
      </c>
      <c r="L16" s="150">
        <v>8</v>
      </c>
      <c r="M16" s="151" t="s">
        <v>30</v>
      </c>
      <c r="N16" s="151"/>
      <c r="O16" s="153">
        <v>11</v>
      </c>
      <c r="P16" s="153"/>
    </row>
    <row r="17" spans="1:16" ht="24" customHeight="1">
      <c r="A17" s="155">
        <v>10</v>
      </c>
      <c r="B17" s="143" t="s">
        <v>138</v>
      </c>
      <c r="C17" s="138" t="s">
        <v>148</v>
      </c>
      <c r="D17" s="144">
        <v>2002</v>
      </c>
      <c r="E17" s="140">
        <v>86</v>
      </c>
      <c r="F17" s="141">
        <v>86</v>
      </c>
      <c r="G17" s="142">
        <v>85</v>
      </c>
      <c r="H17" s="198">
        <v>94</v>
      </c>
      <c r="I17" s="198">
        <v>87</v>
      </c>
      <c r="J17" s="198">
        <v>83</v>
      </c>
      <c r="K17" s="150">
        <f t="shared" si="1"/>
        <v>521</v>
      </c>
      <c r="L17" s="150">
        <v>5</v>
      </c>
      <c r="M17" s="151" t="s">
        <v>30</v>
      </c>
      <c r="N17" s="151"/>
      <c r="O17" s="153">
        <v>10</v>
      </c>
      <c r="P17" s="153"/>
    </row>
    <row r="18" spans="1:16" ht="24" customHeight="1">
      <c r="A18" s="150">
        <v>11</v>
      </c>
      <c r="B18" s="143" t="s">
        <v>139</v>
      </c>
      <c r="C18" s="138" t="s">
        <v>149</v>
      </c>
      <c r="D18" s="144">
        <v>2003</v>
      </c>
      <c r="E18" s="140">
        <v>88</v>
      </c>
      <c r="F18" s="141">
        <v>86</v>
      </c>
      <c r="G18" s="142">
        <v>87</v>
      </c>
      <c r="H18" s="198">
        <v>89</v>
      </c>
      <c r="I18" s="198">
        <v>87</v>
      </c>
      <c r="J18" s="198">
        <v>77</v>
      </c>
      <c r="K18" s="150">
        <f t="shared" si="1"/>
        <v>514</v>
      </c>
      <c r="L18" s="150">
        <v>11</v>
      </c>
      <c r="M18" s="151" t="s">
        <v>30</v>
      </c>
      <c r="N18" s="151"/>
      <c r="O18" s="153">
        <v>9</v>
      </c>
      <c r="P18" s="153"/>
    </row>
    <row r="19" spans="1:16" ht="24" customHeight="1">
      <c r="A19" s="155">
        <v>12</v>
      </c>
      <c r="B19" s="205" t="s">
        <v>135</v>
      </c>
      <c r="C19" s="205" t="s">
        <v>148</v>
      </c>
      <c r="D19" s="206">
        <v>2003</v>
      </c>
      <c r="E19" s="207">
        <v>89</v>
      </c>
      <c r="F19" s="208">
        <v>86</v>
      </c>
      <c r="G19" s="203">
        <v>88</v>
      </c>
      <c r="H19" s="235">
        <v>81</v>
      </c>
      <c r="I19" s="235">
        <v>84</v>
      </c>
      <c r="J19" s="235">
        <v>86</v>
      </c>
      <c r="K19" s="150">
        <f t="shared" si="1"/>
        <v>514</v>
      </c>
      <c r="L19" s="150">
        <v>3</v>
      </c>
      <c r="M19" s="151" t="s">
        <v>30</v>
      </c>
      <c r="N19" s="151"/>
      <c r="O19" s="153">
        <v>8</v>
      </c>
      <c r="P19" s="154"/>
    </row>
    <row r="20" spans="1:16" ht="24" customHeight="1">
      <c r="A20" s="150">
        <v>13</v>
      </c>
      <c r="B20" s="205" t="s">
        <v>244</v>
      </c>
      <c r="C20" s="205" t="s">
        <v>148</v>
      </c>
      <c r="D20" s="206">
        <v>2001</v>
      </c>
      <c r="E20" s="207">
        <v>84</v>
      </c>
      <c r="F20" s="208">
        <v>84</v>
      </c>
      <c r="G20" s="203">
        <v>81</v>
      </c>
      <c r="H20" s="204">
        <v>88</v>
      </c>
      <c r="I20" s="204">
        <v>87</v>
      </c>
      <c r="J20" s="204">
        <v>86</v>
      </c>
      <c r="K20" s="150">
        <f t="shared" si="1"/>
        <v>510</v>
      </c>
      <c r="L20" s="155">
        <v>3</v>
      </c>
      <c r="M20" s="156" t="s">
        <v>30</v>
      </c>
      <c r="N20" s="156"/>
      <c r="O20" s="153">
        <v>7</v>
      </c>
      <c r="P20" s="153"/>
    </row>
    <row r="21" spans="1:16" ht="24" customHeight="1">
      <c r="A21" s="155">
        <v>14</v>
      </c>
      <c r="B21" s="209" t="s">
        <v>200</v>
      </c>
      <c r="C21" s="199" t="s">
        <v>149</v>
      </c>
      <c r="D21" s="206">
        <v>2002</v>
      </c>
      <c r="E21" s="201">
        <v>85</v>
      </c>
      <c r="F21" s="202">
        <v>89</v>
      </c>
      <c r="G21" s="203">
        <v>75</v>
      </c>
      <c r="H21" s="204">
        <v>88</v>
      </c>
      <c r="I21" s="204">
        <v>88</v>
      </c>
      <c r="J21" s="204">
        <v>81</v>
      </c>
      <c r="K21" s="150">
        <f t="shared" si="1"/>
        <v>506</v>
      </c>
      <c r="L21" s="155">
        <v>5</v>
      </c>
      <c r="M21" s="156" t="s">
        <v>31</v>
      </c>
      <c r="N21" s="156"/>
      <c r="O21" s="153"/>
      <c r="P21" s="153"/>
    </row>
    <row r="22" spans="1:16" ht="24" customHeight="1">
      <c r="A22" s="150">
        <v>15</v>
      </c>
      <c r="B22" s="138" t="s">
        <v>22</v>
      </c>
      <c r="C22" s="138" t="s">
        <v>226</v>
      </c>
      <c r="D22" s="139">
        <v>1999</v>
      </c>
      <c r="E22" s="140">
        <v>80</v>
      </c>
      <c r="F22" s="141">
        <v>82</v>
      </c>
      <c r="G22" s="142">
        <v>86</v>
      </c>
      <c r="H22" s="198">
        <v>79</v>
      </c>
      <c r="I22" s="198">
        <v>89</v>
      </c>
      <c r="J22" s="198">
        <v>88</v>
      </c>
      <c r="K22" s="150">
        <f t="shared" si="1"/>
        <v>504</v>
      </c>
      <c r="L22" s="155">
        <v>4</v>
      </c>
      <c r="M22" s="156" t="s">
        <v>31</v>
      </c>
      <c r="N22" s="156"/>
      <c r="O22" s="153"/>
      <c r="P22" s="153"/>
    </row>
    <row r="23" spans="1:16" ht="24" customHeight="1">
      <c r="A23" s="155">
        <v>16</v>
      </c>
      <c r="B23" s="199" t="s">
        <v>221</v>
      </c>
      <c r="C23" s="199" t="s">
        <v>222</v>
      </c>
      <c r="D23" s="200">
        <v>2002</v>
      </c>
      <c r="E23" s="201">
        <v>81</v>
      </c>
      <c r="F23" s="202">
        <v>88</v>
      </c>
      <c r="G23" s="203">
        <v>76</v>
      </c>
      <c r="H23" s="204">
        <v>88</v>
      </c>
      <c r="I23" s="204">
        <v>82</v>
      </c>
      <c r="J23" s="204">
        <v>75</v>
      </c>
      <c r="K23" s="150">
        <f t="shared" si="1"/>
        <v>490</v>
      </c>
      <c r="L23" s="155">
        <v>0</v>
      </c>
      <c r="M23" s="156" t="s">
        <v>31</v>
      </c>
      <c r="N23" s="156"/>
      <c r="O23" s="153"/>
      <c r="P23" s="153"/>
    </row>
    <row r="24" spans="1:16" ht="24" customHeight="1">
      <c r="A24" s="150">
        <v>17</v>
      </c>
      <c r="B24" s="143" t="s">
        <v>131</v>
      </c>
      <c r="C24" s="138" t="s">
        <v>92</v>
      </c>
      <c r="D24" s="144">
        <v>2002</v>
      </c>
      <c r="E24" s="140">
        <v>83</v>
      </c>
      <c r="F24" s="141">
        <v>79</v>
      </c>
      <c r="G24" s="142">
        <v>80</v>
      </c>
      <c r="H24" s="198">
        <v>84</v>
      </c>
      <c r="I24" s="198">
        <v>80</v>
      </c>
      <c r="J24" s="198">
        <v>81</v>
      </c>
      <c r="K24" s="150">
        <f t="shared" si="1"/>
        <v>487</v>
      </c>
      <c r="L24" s="150">
        <v>2</v>
      </c>
      <c r="M24" s="151"/>
      <c r="N24" s="151"/>
      <c r="O24" s="153"/>
      <c r="P24" s="153"/>
    </row>
    <row r="25" spans="1:16" ht="24" customHeight="1">
      <c r="A25" s="155">
        <v>18</v>
      </c>
      <c r="B25" s="199" t="s">
        <v>90</v>
      </c>
      <c r="C25" s="199" t="s">
        <v>226</v>
      </c>
      <c r="D25" s="200">
        <v>2001</v>
      </c>
      <c r="E25" s="201">
        <v>79</v>
      </c>
      <c r="F25" s="202">
        <v>77</v>
      </c>
      <c r="G25" s="203">
        <v>75</v>
      </c>
      <c r="H25" s="204">
        <v>84</v>
      </c>
      <c r="I25" s="204">
        <v>81</v>
      </c>
      <c r="J25" s="204">
        <v>70</v>
      </c>
      <c r="K25" s="150">
        <f t="shared" si="1"/>
        <v>466</v>
      </c>
      <c r="L25" s="150">
        <v>7</v>
      </c>
      <c r="M25" s="151"/>
      <c r="N25" s="151"/>
      <c r="O25" s="153"/>
      <c r="P25" s="153"/>
    </row>
    <row r="26" spans="1:16" ht="24" customHeight="1">
      <c r="A26" s="150">
        <v>19</v>
      </c>
      <c r="B26" s="205" t="s">
        <v>197</v>
      </c>
      <c r="C26" s="205" t="s">
        <v>92</v>
      </c>
      <c r="D26" s="206">
        <v>2003</v>
      </c>
      <c r="E26" s="207">
        <v>80</v>
      </c>
      <c r="F26" s="208">
        <v>65</v>
      </c>
      <c r="G26" s="203">
        <v>80</v>
      </c>
      <c r="H26" s="204">
        <v>79</v>
      </c>
      <c r="I26" s="204">
        <v>61</v>
      </c>
      <c r="J26" s="204">
        <v>83</v>
      </c>
      <c r="K26" s="150">
        <f t="shared" si="1"/>
        <v>448</v>
      </c>
      <c r="L26" s="150">
        <v>1</v>
      </c>
      <c r="M26" s="151"/>
      <c r="N26" s="151"/>
      <c r="O26" s="153"/>
      <c r="P26" s="153"/>
    </row>
    <row r="27" spans="1:16" ht="24" customHeight="1">
      <c r="A27" s="150" t="s">
        <v>5</v>
      </c>
      <c r="B27" s="145" t="s">
        <v>215</v>
      </c>
      <c r="C27" s="145" t="s">
        <v>212</v>
      </c>
      <c r="D27" s="144">
        <v>2004</v>
      </c>
      <c r="E27" s="140">
        <v>74</v>
      </c>
      <c r="F27" s="141">
        <v>91</v>
      </c>
      <c r="G27" s="142">
        <v>75</v>
      </c>
      <c r="H27" s="198">
        <v>77</v>
      </c>
      <c r="I27" s="198">
        <v>85</v>
      </c>
      <c r="J27" s="198">
        <v>85</v>
      </c>
      <c r="K27" s="150">
        <f t="shared" si="1"/>
        <v>487</v>
      </c>
      <c r="L27" s="150">
        <v>3</v>
      </c>
      <c r="M27" s="151"/>
      <c r="N27" s="151"/>
      <c r="O27" s="153"/>
      <c r="P27" s="153"/>
    </row>
    <row r="28" spans="1:16" ht="24" customHeight="1">
      <c r="A28" s="150" t="s">
        <v>5</v>
      </c>
      <c r="B28" s="145" t="s">
        <v>250</v>
      </c>
      <c r="C28" s="145" t="s">
        <v>251</v>
      </c>
      <c r="D28" s="144">
        <v>1995</v>
      </c>
      <c r="E28" s="140">
        <v>95</v>
      </c>
      <c r="F28" s="141">
        <v>94</v>
      </c>
      <c r="G28" s="142">
        <v>94</v>
      </c>
      <c r="H28" s="198">
        <v>94</v>
      </c>
      <c r="I28" s="198">
        <v>95</v>
      </c>
      <c r="J28" s="198">
        <v>97</v>
      </c>
      <c r="K28" s="150">
        <f t="shared" si="1"/>
        <v>569</v>
      </c>
      <c r="L28" s="150">
        <v>11</v>
      </c>
      <c r="M28" s="151"/>
      <c r="N28" s="151"/>
      <c r="O28" s="153"/>
      <c r="P28" s="153"/>
    </row>
    <row r="29" spans="1:16" ht="24" customHeight="1">
      <c r="A29" s="150" t="s">
        <v>248</v>
      </c>
      <c r="B29" s="145" t="s">
        <v>242</v>
      </c>
      <c r="C29" s="145" t="s">
        <v>241</v>
      </c>
      <c r="D29" s="144">
        <v>2004</v>
      </c>
      <c r="E29" s="146"/>
      <c r="F29" s="147"/>
      <c r="G29" s="142"/>
      <c r="H29" s="198"/>
      <c r="I29" s="198"/>
      <c r="J29" s="198"/>
      <c r="K29" s="150"/>
      <c r="L29" s="150"/>
      <c r="M29" s="151"/>
      <c r="N29" s="151"/>
      <c r="O29" s="153"/>
      <c r="P29" s="153"/>
    </row>
    <row r="30" spans="1:16" ht="24" customHeight="1">
      <c r="A30" s="150" t="s">
        <v>248</v>
      </c>
      <c r="B30" s="205" t="s">
        <v>94</v>
      </c>
      <c r="C30" s="205" t="s">
        <v>241</v>
      </c>
      <c r="D30" s="206">
        <v>2001</v>
      </c>
      <c r="E30" s="207"/>
      <c r="F30" s="208"/>
      <c r="G30" s="203"/>
      <c r="H30" s="204"/>
      <c r="I30" s="204"/>
      <c r="J30" s="204"/>
      <c r="K30" s="150"/>
      <c r="L30" s="150"/>
      <c r="M30" s="151"/>
      <c r="N30" s="151"/>
      <c r="O30" s="153"/>
      <c r="P30" s="153"/>
    </row>
    <row r="31" spans="1:16" ht="24" customHeight="1">
      <c r="A31" s="155" t="s">
        <v>248</v>
      </c>
      <c r="B31" s="143" t="s">
        <v>196</v>
      </c>
      <c r="C31" s="138" t="s">
        <v>241</v>
      </c>
      <c r="D31" s="144">
        <v>2001</v>
      </c>
      <c r="E31" s="140"/>
      <c r="F31" s="141"/>
      <c r="G31" s="142"/>
      <c r="H31" s="198"/>
      <c r="I31" s="198"/>
      <c r="J31" s="198"/>
      <c r="K31" s="150"/>
      <c r="L31" s="155"/>
      <c r="M31" s="156"/>
      <c r="N31" s="156"/>
      <c r="O31" s="153"/>
      <c r="P31" s="153"/>
    </row>
    <row r="32" ht="16.5" customHeight="1">
      <c r="B32" s="210" t="s">
        <v>268</v>
      </c>
    </row>
    <row r="33" spans="1:7" ht="25.5" customHeight="1">
      <c r="A33" s="65" t="s">
        <v>45</v>
      </c>
      <c r="B33" s="65"/>
      <c r="C33" s="50" t="s">
        <v>46</v>
      </c>
      <c r="D33" s="82" t="s">
        <v>61</v>
      </c>
      <c r="E33" s="70"/>
      <c r="F33" s="70"/>
      <c r="G33" s="70" t="s">
        <v>9</v>
      </c>
    </row>
    <row r="34" spans="1:7" ht="19.5" customHeight="1">
      <c r="A34" s="93" t="s">
        <v>148</v>
      </c>
      <c r="B34" s="94"/>
      <c r="C34" s="69">
        <v>39</v>
      </c>
      <c r="D34" s="164"/>
      <c r="E34" s="95"/>
      <c r="F34" s="95"/>
      <c r="G34" s="96">
        <f>SUM(C34:F34)</f>
        <v>39</v>
      </c>
    </row>
    <row r="35" spans="1:7" ht="19.5" customHeight="1">
      <c r="A35" s="93" t="s">
        <v>149</v>
      </c>
      <c r="B35" s="94"/>
      <c r="C35" s="69">
        <v>20</v>
      </c>
      <c r="D35" s="164"/>
      <c r="E35" s="95"/>
      <c r="F35" s="95"/>
      <c r="G35" s="96">
        <f aca="true" t="shared" si="2" ref="G35:G40">SUM(C35:F35)</f>
        <v>20</v>
      </c>
    </row>
    <row r="36" spans="1:7" ht="15" customHeight="1">
      <c r="A36" s="68" t="s">
        <v>225</v>
      </c>
      <c r="B36" s="71"/>
      <c r="C36" s="69">
        <v>36</v>
      </c>
      <c r="D36" s="164">
        <v>3</v>
      </c>
      <c r="E36" s="95"/>
      <c r="F36" s="95"/>
      <c r="G36" s="96">
        <f t="shared" si="2"/>
        <v>39</v>
      </c>
    </row>
    <row r="37" spans="1:7" ht="17.25" customHeight="1">
      <c r="A37" s="68" t="s">
        <v>226</v>
      </c>
      <c r="B37" s="71"/>
      <c r="C37" s="69">
        <v>13</v>
      </c>
      <c r="D37" s="164"/>
      <c r="E37" s="95"/>
      <c r="F37" s="95"/>
      <c r="G37" s="96">
        <f t="shared" si="2"/>
        <v>13</v>
      </c>
    </row>
    <row r="38" spans="1:7" ht="15.75">
      <c r="A38" s="68" t="s">
        <v>92</v>
      </c>
      <c r="B38" s="71"/>
      <c r="C38" s="69">
        <v>16</v>
      </c>
      <c r="D38" s="164"/>
      <c r="E38" s="95"/>
      <c r="F38" s="95"/>
      <c r="G38" s="96">
        <f t="shared" si="2"/>
        <v>16</v>
      </c>
    </row>
    <row r="39" spans="1:7" ht="15.75">
      <c r="A39" s="74" t="s">
        <v>222</v>
      </c>
      <c r="B39" s="71"/>
      <c r="C39" s="69"/>
      <c r="D39" s="164"/>
      <c r="E39" s="95"/>
      <c r="F39" s="95"/>
      <c r="G39" s="96">
        <f t="shared" si="2"/>
        <v>0</v>
      </c>
    </row>
    <row r="40" spans="1:7" ht="15.75">
      <c r="A40" s="68" t="s">
        <v>231</v>
      </c>
      <c r="B40" s="71"/>
      <c r="C40" s="69">
        <v>45</v>
      </c>
      <c r="D40" s="164">
        <v>2</v>
      </c>
      <c r="E40" s="95"/>
      <c r="F40" s="95"/>
      <c r="G40" s="96">
        <f t="shared" si="2"/>
        <v>47</v>
      </c>
    </row>
    <row r="41" spans="3:7" ht="15.75">
      <c r="C41" s="97"/>
      <c r="D41" s="98"/>
      <c r="E41" s="99"/>
      <c r="F41" s="99"/>
      <c r="G41" s="165"/>
    </row>
    <row r="42" spans="1:8" ht="15.75">
      <c r="A42" s="33" t="s">
        <v>36</v>
      </c>
      <c r="B42" s="34"/>
      <c r="C42" s="35"/>
      <c r="D42" s="36"/>
      <c r="E42" s="37"/>
      <c r="F42" s="36"/>
      <c r="G42" s="38"/>
      <c r="H42" s="37" t="s">
        <v>37</v>
      </c>
    </row>
    <row r="43" spans="1:8" ht="15.75">
      <c r="A43" s="34"/>
      <c r="B43" s="34"/>
      <c r="C43" s="35"/>
      <c r="D43" s="35"/>
      <c r="E43" s="37"/>
      <c r="F43" s="35"/>
      <c r="G43" s="38"/>
      <c r="H43" s="40"/>
    </row>
    <row r="44" spans="1:9" ht="15.75">
      <c r="A44" s="41" t="s">
        <v>107</v>
      </c>
      <c r="B44" s="34"/>
      <c r="C44" s="42"/>
      <c r="D44" s="35"/>
      <c r="E44" s="35"/>
      <c r="F44" s="34"/>
      <c r="G44" s="38"/>
      <c r="H44" s="37" t="s">
        <v>108</v>
      </c>
      <c r="I44" s="43"/>
    </row>
    <row r="46" spans="3:4" ht="15">
      <c r="C46" s="169"/>
      <c r="D46" s="170"/>
    </row>
  </sheetData>
  <sheetProtection/>
  <printOptions horizontalCentered="1"/>
  <pageMargins left="0.1968503937007874" right="0" top="0.1968503937007874" bottom="0" header="0.5118110236220472" footer="0.5118110236220472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37">
      <selection activeCell="L20" sqref="L20"/>
    </sheetView>
  </sheetViews>
  <sheetFormatPr defaultColWidth="9.140625" defaultRowHeight="15"/>
  <cols>
    <col min="1" max="1" width="7.57421875" style="236" customWidth="1"/>
    <col min="2" max="2" width="23.00390625" style="236" customWidth="1"/>
    <col min="3" max="3" width="20.57421875" style="236" hidden="1" customWidth="1"/>
    <col min="4" max="4" width="7.140625" style="236" customWidth="1"/>
    <col min="5" max="5" width="8.140625" style="236" customWidth="1"/>
    <col min="6" max="6" width="7.8515625" style="236" customWidth="1"/>
    <col min="7" max="13" width="9.140625" style="236" customWidth="1"/>
    <col min="14" max="14" width="6.8515625" style="236" customWidth="1"/>
    <col min="15" max="15" width="8.8515625" style="236" customWidth="1"/>
    <col min="16" max="16" width="6.7109375" style="238" customWidth="1"/>
    <col min="17" max="16384" width="9.140625" style="236" customWidth="1"/>
  </cols>
  <sheetData>
    <row r="1" ht="29.25" customHeight="1">
      <c r="D1" s="237" t="str">
        <f>TRIM('[2]Finals'!$G$1)</f>
        <v>Latvijas junioru čempionāts 2018. gadā</v>
      </c>
    </row>
    <row r="2" spans="4:7" ht="23.25" customHeight="1">
      <c r="D2" s="239" t="str">
        <f>TRIM('[2]Finals'!$G$2)</f>
        <v>Tukumā</v>
      </c>
      <c r="G2" s="261" t="s">
        <v>292</v>
      </c>
    </row>
    <row r="3" spans="1:6" ht="20.25">
      <c r="A3" s="240"/>
      <c r="B3" s="241" t="str">
        <f>'[2]Finals'!G4</f>
        <v>       FINĀLS PP-60 juniorēm</v>
      </c>
      <c r="F3" s="242" t="s">
        <v>111</v>
      </c>
    </row>
    <row r="4" spans="1:15" ht="45">
      <c r="A4" s="243" t="s">
        <v>112</v>
      </c>
      <c r="B4" s="244" t="s">
        <v>7</v>
      </c>
      <c r="C4" s="245" t="s">
        <v>8</v>
      </c>
      <c r="E4" s="290" t="s">
        <v>252</v>
      </c>
      <c r="F4" s="291"/>
      <c r="G4" s="290" t="s">
        <v>253</v>
      </c>
      <c r="H4" s="291"/>
      <c r="I4" s="291"/>
      <c r="J4" s="291"/>
      <c r="K4" s="291"/>
      <c r="L4" s="291"/>
      <c r="M4" s="292"/>
      <c r="N4" s="246" t="s">
        <v>11</v>
      </c>
      <c r="O4" s="247" t="s">
        <v>113</v>
      </c>
    </row>
    <row r="5" spans="1:15" ht="18" customHeight="1">
      <c r="A5" s="293" t="s">
        <v>114</v>
      </c>
      <c r="B5" s="296" t="str">
        <f>'[2]Finals'!G8</f>
        <v>Ernests Erbs</v>
      </c>
      <c r="C5" s="299" t="s">
        <v>254</v>
      </c>
      <c r="D5" s="248"/>
      <c r="E5" s="249">
        <f>SUM(E6:E11)</f>
        <v>51.900000000000006</v>
      </c>
      <c r="F5" s="249">
        <f>SUM(F6:F11)+E5</f>
        <v>100.5</v>
      </c>
      <c r="G5" s="249">
        <f aca="true" t="shared" si="0" ref="G5:M5">SUM(G6:G11)+F5</f>
        <v>117</v>
      </c>
      <c r="H5" s="249">
        <f t="shared" si="0"/>
        <v>136.5</v>
      </c>
      <c r="I5" s="249">
        <f t="shared" si="0"/>
        <v>154.1</v>
      </c>
      <c r="J5" s="249">
        <f t="shared" si="0"/>
        <v>172.9</v>
      </c>
      <c r="K5" s="249">
        <f t="shared" si="0"/>
        <v>192.1</v>
      </c>
      <c r="L5" s="249">
        <f t="shared" si="0"/>
        <v>211.6</v>
      </c>
      <c r="M5" s="250">
        <f t="shared" si="0"/>
        <v>211.6</v>
      </c>
      <c r="N5" s="302">
        <f>RANK(M5,($M$5,$M$13,$M$21,$M$29,$M$37,$M$45,$M$53,$M$61),0)</f>
        <v>3</v>
      </c>
      <c r="O5" s="305">
        <f>MAX($M$5,$M$13,$M$21,$M$29,$M$37,$M$45,$M$53,$M$61)-M5</f>
        <v>21.400000000000034</v>
      </c>
    </row>
    <row r="6" spans="1:15" ht="12.75">
      <c r="A6" s="294"/>
      <c r="B6" s="297"/>
      <c r="C6" s="300"/>
      <c r="D6" s="251" t="s">
        <v>29</v>
      </c>
      <c r="E6" s="252">
        <f>'[2]Finals'!H8</f>
        <v>10.5</v>
      </c>
      <c r="F6" s="252">
        <f>'[2]Finals'!N8</f>
        <v>8.3</v>
      </c>
      <c r="G6" s="252">
        <f>'[2]Finals'!T8</f>
        <v>7.5</v>
      </c>
      <c r="H6" s="252">
        <f>'[2]Finals'!W8</f>
        <v>9.2</v>
      </c>
      <c r="I6" s="252">
        <f>'[2]Finals'!Z8</f>
        <v>8.8</v>
      </c>
      <c r="J6" s="252">
        <f>'[2]Finals'!AC8</f>
        <v>9.4</v>
      </c>
      <c r="K6" s="252">
        <f>'[2]Finals'!AF8</f>
        <v>10</v>
      </c>
      <c r="L6" s="252">
        <f>'[2]Finals'!AI8</f>
        <v>9.1</v>
      </c>
      <c r="M6" s="252">
        <f>'[2]Finals'!AL8</f>
        <v>0</v>
      </c>
      <c r="N6" s="303"/>
      <c r="O6" s="306"/>
    </row>
    <row r="7" spans="1:15" ht="12.75">
      <c r="A7" s="294"/>
      <c r="B7" s="297"/>
      <c r="C7" s="300"/>
      <c r="D7" s="251" t="s">
        <v>30</v>
      </c>
      <c r="E7" s="252">
        <f>'[2]Finals'!I8</f>
        <v>10.6</v>
      </c>
      <c r="F7" s="252">
        <f>'[2]Finals'!O8</f>
        <v>10.7</v>
      </c>
      <c r="G7" s="252">
        <f>'[2]Finals'!U8</f>
        <v>9</v>
      </c>
      <c r="H7" s="252">
        <f>'[2]Finals'!X8</f>
        <v>10.3</v>
      </c>
      <c r="I7" s="252">
        <f>'[2]Finals'!AA8</f>
        <v>8.8</v>
      </c>
      <c r="J7" s="252">
        <f>'[2]Finals'!AD8</f>
        <v>9.4</v>
      </c>
      <c r="K7" s="252">
        <f>'[2]Finals'!AG8</f>
        <v>9.2</v>
      </c>
      <c r="L7" s="252">
        <f>'[2]Finals'!AJ8</f>
        <v>10.4</v>
      </c>
      <c r="M7" s="252">
        <f>'[2]Finals'!AM8</f>
        <v>0</v>
      </c>
      <c r="N7" s="303"/>
      <c r="O7" s="306"/>
    </row>
    <row r="8" spans="1:15" ht="12.75">
      <c r="A8" s="294"/>
      <c r="B8" s="297"/>
      <c r="C8" s="300"/>
      <c r="D8" s="251" t="s">
        <v>31</v>
      </c>
      <c r="E8" s="252">
        <f>'[2]Finals'!J8</f>
        <v>10.8</v>
      </c>
      <c r="F8" s="252">
        <f>'[2]Finals'!P8</f>
        <v>10.1</v>
      </c>
      <c r="G8" s="252"/>
      <c r="H8" s="252"/>
      <c r="I8" s="252"/>
      <c r="J8" s="252"/>
      <c r="K8" s="252"/>
      <c r="L8" s="252"/>
      <c r="M8" s="252"/>
      <c r="N8" s="303"/>
      <c r="O8" s="306"/>
    </row>
    <row r="9" spans="1:15" ht="12.75">
      <c r="A9" s="294"/>
      <c r="B9" s="297"/>
      <c r="C9" s="300"/>
      <c r="D9" s="251" t="s">
        <v>123</v>
      </c>
      <c r="E9" s="252">
        <f>'[2]Finals'!K8</f>
        <v>10.5</v>
      </c>
      <c r="F9" s="252">
        <f>'[2]Finals'!Q8</f>
        <v>9.7</v>
      </c>
      <c r="G9" s="252"/>
      <c r="H9" s="252"/>
      <c r="I9" s="252"/>
      <c r="J9" s="252"/>
      <c r="K9" s="252"/>
      <c r="L9" s="252"/>
      <c r="M9" s="252"/>
      <c r="N9" s="303"/>
      <c r="O9" s="306"/>
    </row>
    <row r="10" spans="1:15" ht="12.75">
      <c r="A10" s="294"/>
      <c r="B10" s="297"/>
      <c r="C10" s="300"/>
      <c r="D10" s="251" t="s">
        <v>124</v>
      </c>
      <c r="E10" s="252">
        <f>'[2]Finals'!L8</f>
        <v>9.5</v>
      </c>
      <c r="F10" s="252">
        <f>'[2]Finals'!R8</f>
        <v>9.8</v>
      </c>
      <c r="G10" s="252"/>
      <c r="H10" s="252"/>
      <c r="I10" s="252"/>
      <c r="J10" s="252"/>
      <c r="K10" s="252"/>
      <c r="L10" s="252"/>
      <c r="M10" s="252"/>
      <c r="N10" s="303"/>
      <c r="O10" s="306"/>
    </row>
    <row r="11" spans="1:15" ht="12.75">
      <c r="A11" s="295"/>
      <c r="B11" s="298"/>
      <c r="C11" s="301"/>
      <c r="D11" s="253" t="s">
        <v>115</v>
      </c>
      <c r="E11" s="254"/>
      <c r="F11" s="254"/>
      <c r="G11" s="254"/>
      <c r="H11" s="254"/>
      <c r="I11" s="254"/>
      <c r="J11" s="254"/>
      <c r="K11" s="254"/>
      <c r="L11" s="254"/>
      <c r="M11" s="254"/>
      <c r="N11" s="304"/>
      <c r="O11" s="307"/>
    </row>
    <row r="12" spans="1:15" ht="10.5" customHeight="1">
      <c r="A12" s="255"/>
      <c r="B12" s="256"/>
      <c r="C12" s="257"/>
      <c r="E12" s="258"/>
      <c r="F12" s="258"/>
      <c r="G12" s="258"/>
      <c r="H12" s="258"/>
      <c r="I12" s="258"/>
      <c r="J12" s="258"/>
      <c r="K12" s="258"/>
      <c r="L12" s="258"/>
      <c r="M12" s="258"/>
      <c r="N12" s="259"/>
      <c r="O12" s="258"/>
    </row>
    <row r="13" spans="1:15" ht="26.25" customHeight="1">
      <c r="A13" s="293" t="s">
        <v>116</v>
      </c>
      <c r="B13" s="296" t="str">
        <f>'[2]Finals'!G10</f>
        <v>Rihards Zorge</v>
      </c>
      <c r="C13" s="299" t="s">
        <v>254</v>
      </c>
      <c r="D13" s="248"/>
      <c r="E13" s="249">
        <f>SUM(E14:E19)</f>
        <v>48</v>
      </c>
      <c r="F13" s="249">
        <f aca="true" t="shared" si="1" ref="F13:M13">SUM(F14:F19)+E13</f>
        <v>98.6</v>
      </c>
      <c r="G13" s="249">
        <f t="shared" si="1"/>
        <v>118.39999999999999</v>
      </c>
      <c r="H13" s="249">
        <f t="shared" si="1"/>
        <v>138.2</v>
      </c>
      <c r="I13" s="249">
        <f t="shared" si="1"/>
        <v>158.1</v>
      </c>
      <c r="J13" s="249">
        <f t="shared" si="1"/>
        <v>177.5</v>
      </c>
      <c r="K13" s="249">
        <f t="shared" si="1"/>
        <v>198.3</v>
      </c>
      <c r="L13" s="249">
        <f t="shared" si="1"/>
        <v>217.20000000000002</v>
      </c>
      <c r="M13" s="249">
        <f t="shared" si="1"/>
        <v>233.00000000000003</v>
      </c>
      <c r="N13" s="302">
        <f>RANK(M13,($M$5,$M$13,$M$21,$M$29,$M$37,$M$45,$M$53,$M$61),0)</f>
        <v>1</v>
      </c>
      <c r="O13" s="305">
        <f>MAX($M$5,$M$13,$M$21,$M$29,$M$37,$M$45,$M$53,$M$61)-M13</f>
        <v>0</v>
      </c>
    </row>
    <row r="14" spans="1:15" ht="12.75" customHeight="1">
      <c r="A14" s="294"/>
      <c r="B14" s="297"/>
      <c r="C14" s="300"/>
      <c r="D14" s="251" t="s">
        <v>29</v>
      </c>
      <c r="E14" s="252">
        <f>'[2]Finals'!H10</f>
        <v>9.8</v>
      </c>
      <c r="F14" s="252">
        <f>'[2]Finals'!N10</f>
        <v>9.7</v>
      </c>
      <c r="G14" s="252">
        <f>'[2]Finals'!T10</f>
        <v>9.4</v>
      </c>
      <c r="H14" s="252">
        <f>'[2]Finals'!W10</f>
        <v>9</v>
      </c>
      <c r="I14" s="252">
        <f>'[2]Finals'!Z10</f>
        <v>10.4</v>
      </c>
      <c r="J14" s="252">
        <f>'[2]Finals'!AC10</f>
        <v>9.7</v>
      </c>
      <c r="K14" s="252">
        <f>'[2]Finals'!AF10</f>
        <v>10.1</v>
      </c>
      <c r="L14" s="252">
        <f>'[2]Finals'!AI10</f>
        <v>9.7</v>
      </c>
      <c r="M14" s="252">
        <f>'[2]Finals'!AL10</f>
        <v>9.7</v>
      </c>
      <c r="N14" s="303"/>
      <c r="O14" s="306"/>
    </row>
    <row r="15" spans="1:15" ht="12.75" customHeight="1">
      <c r="A15" s="294"/>
      <c r="B15" s="297"/>
      <c r="C15" s="300"/>
      <c r="D15" s="251" t="s">
        <v>30</v>
      </c>
      <c r="E15" s="252">
        <f>'[2]Finals'!I10</f>
        <v>8.4</v>
      </c>
      <c r="F15" s="252">
        <f>'[2]Finals'!O10</f>
        <v>9.8</v>
      </c>
      <c r="G15" s="252">
        <f>'[2]Finals'!U10</f>
        <v>10.4</v>
      </c>
      <c r="H15" s="252">
        <f>'[2]Finals'!X10</f>
        <v>10.8</v>
      </c>
      <c r="I15" s="252">
        <f>'[2]Finals'!AA10</f>
        <v>9.5</v>
      </c>
      <c r="J15" s="252">
        <f>'[2]Finals'!AD10</f>
        <v>9.7</v>
      </c>
      <c r="K15" s="252">
        <f>'[2]Finals'!AG10</f>
        <v>10.7</v>
      </c>
      <c r="L15" s="252">
        <f>'[2]Finals'!AJ10</f>
        <v>9.2</v>
      </c>
      <c r="M15" s="252">
        <f>'[2]Finals'!AM10</f>
        <v>6.1</v>
      </c>
      <c r="N15" s="303"/>
      <c r="O15" s="306"/>
    </row>
    <row r="16" spans="1:15" ht="12.75" customHeight="1">
      <c r="A16" s="294"/>
      <c r="B16" s="297"/>
      <c r="C16" s="300"/>
      <c r="D16" s="251" t="s">
        <v>31</v>
      </c>
      <c r="E16" s="252">
        <f>'[2]Finals'!J10</f>
        <v>9.7</v>
      </c>
      <c r="F16" s="252">
        <f>'[2]Finals'!P10</f>
        <v>10.4</v>
      </c>
      <c r="G16" s="252"/>
      <c r="H16" s="252"/>
      <c r="I16" s="252"/>
      <c r="J16" s="252"/>
      <c r="K16" s="252"/>
      <c r="L16" s="252"/>
      <c r="M16" s="252"/>
      <c r="N16" s="303"/>
      <c r="O16" s="306"/>
    </row>
    <row r="17" spans="1:15" ht="12.75" customHeight="1">
      <c r="A17" s="294"/>
      <c r="B17" s="297"/>
      <c r="C17" s="300"/>
      <c r="D17" s="251" t="s">
        <v>123</v>
      </c>
      <c r="E17" s="252">
        <f>'[2]Finals'!K10</f>
        <v>10.3</v>
      </c>
      <c r="F17" s="252">
        <f>'[2]Finals'!Q10</f>
        <v>10.2</v>
      </c>
      <c r="G17" s="252"/>
      <c r="H17" s="252"/>
      <c r="I17" s="252"/>
      <c r="J17" s="252"/>
      <c r="K17" s="252"/>
      <c r="L17" s="252"/>
      <c r="M17" s="252"/>
      <c r="N17" s="303"/>
      <c r="O17" s="306"/>
    </row>
    <row r="18" spans="1:15" ht="12.75" customHeight="1">
      <c r="A18" s="294"/>
      <c r="B18" s="297"/>
      <c r="C18" s="300"/>
      <c r="D18" s="251" t="s">
        <v>124</v>
      </c>
      <c r="E18" s="252">
        <f>'[2]Finals'!L10</f>
        <v>9.8</v>
      </c>
      <c r="F18" s="252">
        <f>'[2]Finals'!R10</f>
        <v>10.5</v>
      </c>
      <c r="G18" s="252"/>
      <c r="H18" s="252"/>
      <c r="I18" s="252"/>
      <c r="J18" s="252"/>
      <c r="K18" s="252"/>
      <c r="L18" s="252"/>
      <c r="M18" s="252"/>
      <c r="N18" s="303"/>
      <c r="O18" s="306"/>
    </row>
    <row r="19" spans="1:15" ht="12.75" customHeight="1">
      <c r="A19" s="295"/>
      <c r="B19" s="298"/>
      <c r="C19" s="301"/>
      <c r="D19" s="253" t="s">
        <v>115</v>
      </c>
      <c r="E19" s="254"/>
      <c r="F19" s="254"/>
      <c r="G19" s="254"/>
      <c r="H19" s="254"/>
      <c r="I19" s="254"/>
      <c r="J19" s="254"/>
      <c r="K19" s="254"/>
      <c r="L19" s="254"/>
      <c r="M19" s="254"/>
      <c r="N19" s="304"/>
      <c r="O19" s="307"/>
    </row>
    <row r="20" spans="1:15" ht="10.5" customHeight="1">
      <c r="A20" s="255"/>
      <c r="C20" s="260"/>
      <c r="N20" s="259"/>
      <c r="O20" s="258"/>
    </row>
    <row r="21" spans="1:15" ht="19.5" customHeight="1">
      <c r="A21" s="293" t="s">
        <v>117</v>
      </c>
      <c r="B21" s="296" t="str">
        <f>'[2]Finals'!G12</f>
        <v>Danila Jesarevs</v>
      </c>
      <c r="C21" s="299" t="s">
        <v>254</v>
      </c>
      <c r="D21" s="248"/>
      <c r="E21" s="249">
        <f>SUM(E22:E27)</f>
        <v>43.900000000000006</v>
      </c>
      <c r="F21" s="249">
        <f aca="true" t="shared" si="2" ref="F21:M21">SUM(F22:F27)+E21</f>
        <v>90.7</v>
      </c>
      <c r="G21" s="249">
        <f t="shared" si="2"/>
        <v>110.1</v>
      </c>
      <c r="H21" s="249">
        <f t="shared" si="2"/>
        <v>129.1</v>
      </c>
      <c r="I21" s="249">
        <f t="shared" si="2"/>
        <v>148.9</v>
      </c>
      <c r="J21" s="249">
        <f t="shared" si="2"/>
        <v>169</v>
      </c>
      <c r="K21" s="249">
        <f t="shared" si="2"/>
        <v>187.4</v>
      </c>
      <c r="L21" s="249">
        <f t="shared" si="2"/>
        <v>187.4</v>
      </c>
      <c r="M21" s="249">
        <f t="shared" si="2"/>
        <v>187.4</v>
      </c>
      <c r="N21" s="302">
        <f>RANK(M21,($M$5,$M$13,$M$21,$M$29,$M$37,$M$45,$M$53,$M$61),0)</f>
        <v>4</v>
      </c>
      <c r="O21" s="305">
        <f>MAX($M$5,$M$13,$M$21,$M$29,$M$37,$M$45,$M$53,$M$61)-M21</f>
        <v>45.60000000000002</v>
      </c>
    </row>
    <row r="22" spans="1:15" ht="12.75" customHeight="1">
      <c r="A22" s="294"/>
      <c r="B22" s="297"/>
      <c r="C22" s="300"/>
      <c r="D22" s="251" t="s">
        <v>29</v>
      </c>
      <c r="E22" s="252">
        <f>'[2]Finals'!H12</f>
        <v>8.8</v>
      </c>
      <c r="F22" s="252">
        <f>'[2]Finals'!N12</f>
        <v>9.5</v>
      </c>
      <c r="G22" s="252">
        <f>'[2]Finals'!T12</f>
        <v>9</v>
      </c>
      <c r="H22" s="252">
        <f>'[2]Finals'!W12</f>
        <v>10.4</v>
      </c>
      <c r="I22" s="252">
        <f>'[2]Finals'!Z12</f>
        <v>9.5</v>
      </c>
      <c r="J22" s="252">
        <f>'[2]Finals'!AC12</f>
        <v>9.5</v>
      </c>
      <c r="K22" s="252">
        <f>'[2]Finals'!AF12</f>
        <v>8.4</v>
      </c>
      <c r="L22" s="252">
        <f>'[2]Finals'!AI12</f>
        <v>0</v>
      </c>
      <c r="M22" s="252">
        <f>'[2]Finals'!AL12</f>
        <v>0</v>
      </c>
      <c r="N22" s="303"/>
      <c r="O22" s="306"/>
    </row>
    <row r="23" spans="1:15" ht="12.75" customHeight="1">
      <c r="A23" s="294"/>
      <c r="B23" s="297"/>
      <c r="C23" s="300"/>
      <c r="D23" s="251" t="s">
        <v>30</v>
      </c>
      <c r="E23" s="252">
        <f>'[2]Finals'!I12</f>
        <v>8.3</v>
      </c>
      <c r="F23" s="252">
        <f>'[2]Finals'!O12</f>
        <v>8.9</v>
      </c>
      <c r="G23" s="252">
        <f>'[2]Finals'!U12</f>
        <v>10.4</v>
      </c>
      <c r="H23" s="252">
        <f>'[2]Finals'!X12</f>
        <v>8.6</v>
      </c>
      <c r="I23" s="252">
        <f>'[2]Finals'!AA12</f>
        <v>10.3</v>
      </c>
      <c r="J23" s="252">
        <f>'[2]Finals'!AD12</f>
        <v>10.6</v>
      </c>
      <c r="K23" s="252">
        <f>'[2]Finals'!AG12</f>
        <v>10</v>
      </c>
      <c r="L23" s="252">
        <f>'[2]Finals'!AJ12</f>
        <v>0</v>
      </c>
      <c r="M23" s="252">
        <f>'[2]Finals'!AM12</f>
        <v>0</v>
      </c>
      <c r="N23" s="303"/>
      <c r="O23" s="306"/>
    </row>
    <row r="24" spans="1:15" ht="12.75" customHeight="1">
      <c r="A24" s="294"/>
      <c r="B24" s="297"/>
      <c r="C24" s="300"/>
      <c r="D24" s="251" t="s">
        <v>31</v>
      </c>
      <c r="E24" s="252">
        <f>'[2]Finals'!J12</f>
        <v>8</v>
      </c>
      <c r="F24" s="252">
        <f>'[2]Finals'!P12</f>
        <v>9.3</v>
      </c>
      <c r="G24" s="252"/>
      <c r="H24" s="252"/>
      <c r="I24" s="252"/>
      <c r="J24" s="252"/>
      <c r="K24" s="252"/>
      <c r="L24" s="252"/>
      <c r="M24" s="252"/>
      <c r="N24" s="303"/>
      <c r="O24" s="306"/>
    </row>
    <row r="25" spans="1:15" ht="12.75" customHeight="1">
      <c r="A25" s="294"/>
      <c r="B25" s="297"/>
      <c r="C25" s="300"/>
      <c r="D25" s="251" t="s">
        <v>123</v>
      </c>
      <c r="E25" s="252">
        <f>'[2]Finals'!K12</f>
        <v>10.3</v>
      </c>
      <c r="F25" s="252">
        <f>'[2]Finals'!Q12</f>
        <v>9.7</v>
      </c>
      <c r="G25" s="252"/>
      <c r="H25" s="252"/>
      <c r="I25" s="252"/>
      <c r="J25" s="252"/>
      <c r="K25" s="252"/>
      <c r="L25" s="252"/>
      <c r="M25" s="252"/>
      <c r="N25" s="303"/>
      <c r="O25" s="306"/>
    </row>
    <row r="26" spans="1:15" ht="12.75" customHeight="1">
      <c r="A26" s="294"/>
      <c r="B26" s="297"/>
      <c r="C26" s="300"/>
      <c r="D26" s="251" t="s">
        <v>124</v>
      </c>
      <c r="E26" s="252">
        <f>'[2]Finals'!L12</f>
        <v>8.5</v>
      </c>
      <c r="F26" s="252">
        <f>'[2]Finals'!R12</f>
        <v>9.4</v>
      </c>
      <c r="G26" s="252"/>
      <c r="H26" s="252"/>
      <c r="I26" s="252"/>
      <c r="J26" s="252"/>
      <c r="K26" s="252"/>
      <c r="L26" s="252"/>
      <c r="M26" s="252"/>
      <c r="N26" s="303"/>
      <c r="O26" s="306"/>
    </row>
    <row r="27" spans="1:15" ht="12.75" customHeight="1">
      <c r="A27" s="295"/>
      <c r="B27" s="298"/>
      <c r="C27" s="301"/>
      <c r="D27" s="253" t="s">
        <v>115</v>
      </c>
      <c r="E27" s="254"/>
      <c r="F27" s="254"/>
      <c r="G27" s="254"/>
      <c r="H27" s="254"/>
      <c r="I27" s="254"/>
      <c r="J27" s="254"/>
      <c r="K27" s="254"/>
      <c r="L27" s="254"/>
      <c r="M27" s="254"/>
      <c r="N27" s="304"/>
      <c r="O27" s="307"/>
    </row>
    <row r="28" spans="1:15" ht="9" customHeight="1">
      <c r="A28" s="255"/>
      <c r="B28" s="256"/>
      <c r="C28" s="257"/>
      <c r="E28" s="258"/>
      <c r="F28" s="258"/>
      <c r="G28" s="258"/>
      <c r="H28" s="258"/>
      <c r="I28" s="258"/>
      <c r="J28" s="258"/>
      <c r="K28" s="258"/>
      <c r="L28" s="258"/>
      <c r="M28" s="258"/>
      <c r="N28" s="259"/>
      <c r="O28" s="258"/>
    </row>
    <row r="29" spans="1:15" ht="18.75" customHeight="1">
      <c r="A29" s="293" t="s">
        <v>118</v>
      </c>
      <c r="B29" s="296" t="str">
        <f>'[2]Finals'!G14</f>
        <v>Nauris Dombrovskis</v>
      </c>
      <c r="C29" s="299" t="s">
        <v>254</v>
      </c>
      <c r="D29" s="248"/>
      <c r="E29" s="249">
        <f>SUM(E30:E35)</f>
        <v>0</v>
      </c>
      <c r="F29" s="249">
        <f aca="true" t="shared" si="3" ref="F29:M29">SUM(F30:F35)+E29</f>
        <v>0</v>
      </c>
      <c r="G29" s="249">
        <f t="shared" si="3"/>
        <v>0</v>
      </c>
      <c r="H29" s="249">
        <f t="shared" si="3"/>
        <v>0</v>
      </c>
      <c r="I29" s="249">
        <f t="shared" si="3"/>
        <v>0</v>
      </c>
      <c r="J29" s="249">
        <f t="shared" si="3"/>
        <v>0</v>
      </c>
      <c r="K29" s="249">
        <f t="shared" si="3"/>
        <v>0</v>
      </c>
      <c r="L29" s="249">
        <f t="shared" si="3"/>
        <v>0</v>
      </c>
      <c r="M29" s="249">
        <f t="shared" si="3"/>
        <v>0</v>
      </c>
      <c r="N29" s="302">
        <f>RANK(M29,($M$5,$M$13,$M$21,$M$29,$M$37,$M$45,$M$53,$M$61),0)</f>
        <v>8</v>
      </c>
      <c r="O29" s="305">
        <f>MAX($M$5,$M$13,$M$21,$M$29,$M$37,$M$45,$M$53,$M$61)-M29</f>
        <v>233.00000000000003</v>
      </c>
    </row>
    <row r="30" spans="1:15" ht="12.75" customHeight="1">
      <c r="A30" s="294"/>
      <c r="B30" s="297"/>
      <c r="C30" s="300"/>
      <c r="D30" s="251" t="s">
        <v>29</v>
      </c>
      <c r="E30" s="252">
        <f>'[2]Finals'!H14</f>
        <v>0</v>
      </c>
      <c r="F30" s="252">
        <f>'[2]Finals'!N14</f>
        <v>0</v>
      </c>
      <c r="G30" s="252">
        <f>'[2]Finals'!T14</f>
        <v>0</v>
      </c>
      <c r="H30" s="252">
        <f>'[2]Finals'!W14</f>
        <v>0</v>
      </c>
      <c r="I30" s="252">
        <f>'[2]Finals'!Z14</f>
        <v>0</v>
      </c>
      <c r="J30" s="252">
        <f>'[2]Finals'!AC14</f>
        <v>0</v>
      </c>
      <c r="K30" s="252">
        <f>'[2]Finals'!AF14</f>
        <v>0</v>
      </c>
      <c r="L30" s="252">
        <f>'[2]Finals'!AI14</f>
        <v>0</v>
      </c>
      <c r="M30" s="252">
        <f>'[2]Finals'!AL14</f>
        <v>0</v>
      </c>
      <c r="N30" s="303"/>
      <c r="O30" s="306"/>
    </row>
    <row r="31" spans="1:15" ht="12.75" customHeight="1">
      <c r="A31" s="294"/>
      <c r="B31" s="297"/>
      <c r="C31" s="300"/>
      <c r="D31" s="251" t="s">
        <v>30</v>
      </c>
      <c r="E31" s="252">
        <f>'[2]Finals'!I14</f>
        <v>0</v>
      </c>
      <c r="F31" s="252">
        <f>'[2]Finals'!O14</f>
        <v>0</v>
      </c>
      <c r="G31" s="252">
        <f>'[2]Finals'!U14</f>
        <v>0</v>
      </c>
      <c r="H31" s="252">
        <f>'[2]Finals'!X14</f>
        <v>0</v>
      </c>
      <c r="I31" s="252">
        <f>'[2]Finals'!AA14</f>
        <v>0</v>
      </c>
      <c r="J31" s="252">
        <f>'[2]Finals'!AD14</f>
        <v>0</v>
      </c>
      <c r="K31" s="252">
        <f>'[2]Finals'!AG14</f>
        <v>0</v>
      </c>
      <c r="L31" s="252">
        <f>'[2]Finals'!AJ14</f>
        <v>0</v>
      </c>
      <c r="M31" s="252">
        <f>'[2]Finals'!AM14</f>
        <v>0</v>
      </c>
      <c r="N31" s="303"/>
      <c r="O31" s="306"/>
    </row>
    <row r="32" spans="1:15" ht="12.75" customHeight="1">
      <c r="A32" s="294"/>
      <c r="B32" s="297"/>
      <c r="C32" s="300"/>
      <c r="D32" s="251" t="s">
        <v>31</v>
      </c>
      <c r="E32" s="252">
        <f>'[2]Finals'!J14</f>
        <v>0</v>
      </c>
      <c r="F32" s="252">
        <f>'[2]Finals'!P14</f>
        <v>0</v>
      </c>
      <c r="G32" s="252"/>
      <c r="H32" s="252"/>
      <c r="I32" s="252"/>
      <c r="J32" s="252"/>
      <c r="K32" s="252"/>
      <c r="L32" s="252"/>
      <c r="M32" s="252"/>
      <c r="N32" s="303"/>
      <c r="O32" s="306"/>
    </row>
    <row r="33" spans="1:15" ht="12.75" customHeight="1">
      <c r="A33" s="294"/>
      <c r="B33" s="297"/>
      <c r="C33" s="300"/>
      <c r="D33" s="251" t="s">
        <v>123</v>
      </c>
      <c r="E33" s="252">
        <f>'[2]Finals'!K14</f>
        <v>0</v>
      </c>
      <c r="F33" s="252">
        <f>'[2]Finals'!Q14</f>
        <v>0</v>
      </c>
      <c r="G33" s="252"/>
      <c r="H33" s="252"/>
      <c r="I33" s="252"/>
      <c r="J33" s="252"/>
      <c r="K33" s="252"/>
      <c r="L33" s="252"/>
      <c r="M33" s="252"/>
      <c r="N33" s="303"/>
      <c r="O33" s="306"/>
    </row>
    <row r="34" spans="1:15" ht="12.75" customHeight="1">
      <c r="A34" s="294"/>
      <c r="B34" s="297"/>
      <c r="C34" s="300"/>
      <c r="D34" s="251" t="s">
        <v>124</v>
      </c>
      <c r="E34" s="252">
        <f>'[2]Finals'!L14</f>
        <v>0</v>
      </c>
      <c r="F34" s="252">
        <f>'[2]Finals'!R14</f>
        <v>0</v>
      </c>
      <c r="G34" s="252"/>
      <c r="H34" s="252"/>
      <c r="I34" s="252"/>
      <c r="J34" s="252"/>
      <c r="K34" s="252"/>
      <c r="L34" s="252"/>
      <c r="M34" s="252"/>
      <c r="N34" s="303"/>
      <c r="O34" s="306"/>
    </row>
    <row r="35" spans="1:15" ht="12.75" customHeight="1">
      <c r="A35" s="295"/>
      <c r="B35" s="298"/>
      <c r="C35" s="301"/>
      <c r="D35" s="253" t="s">
        <v>115</v>
      </c>
      <c r="E35" s="254"/>
      <c r="F35" s="254"/>
      <c r="G35" s="254"/>
      <c r="H35" s="254"/>
      <c r="I35" s="254"/>
      <c r="J35" s="254"/>
      <c r="K35" s="254"/>
      <c r="L35" s="254"/>
      <c r="M35" s="254"/>
      <c r="N35" s="304"/>
      <c r="O35" s="307"/>
    </row>
    <row r="36" spans="1:15" ht="6.75" customHeight="1">
      <c r="A36" s="255"/>
      <c r="C36" s="260"/>
      <c r="N36" s="259"/>
      <c r="O36" s="258"/>
    </row>
    <row r="37" spans="1:15" ht="18" customHeight="1">
      <c r="A37" s="293" t="s">
        <v>119</v>
      </c>
      <c r="B37" s="296" t="str">
        <f>'[2]Finals'!G16</f>
        <v>Roberts Kleins</v>
      </c>
      <c r="C37" s="299" t="s">
        <v>254</v>
      </c>
      <c r="D37" s="248"/>
      <c r="E37" s="249">
        <f>SUM(E38:E43)</f>
        <v>8.3</v>
      </c>
      <c r="F37" s="249">
        <f aca="true" t="shared" si="4" ref="F37:M37">SUM(F38:F43)+E37</f>
        <v>53.3</v>
      </c>
      <c r="G37" s="249">
        <f t="shared" si="4"/>
        <v>72.3</v>
      </c>
      <c r="H37" s="249">
        <f t="shared" si="4"/>
        <v>90</v>
      </c>
      <c r="I37" s="249">
        <f t="shared" si="4"/>
        <v>90</v>
      </c>
      <c r="J37" s="249">
        <f t="shared" si="4"/>
        <v>90</v>
      </c>
      <c r="K37" s="249">
        <f t="shared" si="4"/>
        <v>90</v>
      </c>
      <c r="L37" s="249">
        <f t="shared" si="4"/>
        <v>90</v>
      </c>
      <c r="M37" s="249">
        <f t="shared" si="4"/>
        <v>90</v>
      </c>
      <c r="N37" s="302">
        <f>RANK(M37,($M$5,$M$13,$M$21,$M$29,$M$37,$M$45,$M$53,$M$61),0)</f>
        <v>7</v>
      </c>
      <c r="O37" s="305">
        <f>MAX($M$5,$M$13,$M$21,$M$29,$M$37,$M$45,$M$53,$M$61)-M37</f>
        <v>143.00000000000003</v>
      </c>
    </row>
    <row r="38" spans="1:15" ht="12.75" customHeight="1">
      <c r="A38" s="294"/>
      <c r="B38" s="297"/>
      <c r="C38" s="300"/>
      <c r="D38" s="251" t="s">
        <v>29</v>
      </c>
      <c r="E38" s="252">
        <f>'[2]Finals'!H16</f>
        <v>8.3</v>
      </c>
      <c r="F38" s="252">
        <f>'[2]Finals'!N16</f>
        <v>9</v>
      </c>
      <c r="G38" s="252">
        <f>'[2]Finals'!T16</f>
        <v>9.6</v>
      </c>
      <c r="H38" s="252">
        <f>'[2]Finals'!W16</f>
        <v>7.4</v>
      </c>
      <c r="I38" s="252">
        <f>'[2]Finals'!Z16</f>
        <v>0</v>
      </c>
      <c r="J38" s="252">
        <f>'[2]Finals'!AC16</f>
        <v>0</v>
      </c>
      <c r="K38" s="252">
        <f>'[2]Finals'!AF16</f>
        <v>0</v>
      </c>
      <c r="L38" s="252">
        <f>'[2]Finals'!AI16</f>
        <v>0</v>
      </c>
      <c r="M38" s="252">
        <f>'[2]Finals'!AL16</f>
        <v>0</v>
      </c>
      <c r="N38" s="303"/>
      <c r="O38" s="306"/>
    </row>
    <row r="39" spans="1:15" ht="12.75" customHeight="1">
      <c r="A39" s="294"/>
      <c r="B39" s="297"/>
      <c r="C39" s="300"/>
      <c r="D39" s="251" t="s">
        <v>30</v>
      </c>
      <c r="E39" s="252">
        <f>'[2]Finals'!I16</f>
        <v>0</v>
      </c>
      <c r="F39" s="252">
        <f>'[2]Finals'!O16</f>
        <v>5.2</v>
      </c>
      <c r="G39" s="252">
        <f>'[2]Finals'!U16</f>
        <v>9.4</v>
      </c>
      <c r="H39" s="252">
        <f>'[2]Finals'!X16</f>
        <v>10.3</v>
      </c>
      <c r="I39" s="252">
        <f>'[2]Finals'!AA16</f>
        <v>0</v>
      </c>
      <c r="J39" s="252">
        <f>'[2]Finals'!AD16</f>
        <v>0</v>
      </c>
      <c r="K39" s="252">
        <f>'[2]Finals'!AG16</f>
        <v>0</v>
      </c>
      <c r="L39" s="252">
        <f>'[2]Finals'!AJ16</f>
        <v>0</v>
      </c>
      <c r="M39" s="252">
        <f>'[2]Finals'!AM16</f>
        <v>0</v>
      </c>
      <c r="N39" s="303"/>
      <c r="O39" s="306"/>
    </row>
    <row r="40" spans="1:15" ht="12.75" customHeight="1">
      <c r="A40" s="294"/>
      <c r="B40" s="297"/>
      <c r="C40" s="300"/>
      <c r="D40" s="251" t="s">
        <v>31</v>
      </c>
      <c r="E40" s="252">
        <f>'[2]Finals'!J16</f>
        <v>0</v>
      </c>
      <c r="F40" s="252">
        <f>'[2]Finals'!P16</f>
        <v>9.9</v>
      </c>
      <c r="G40" s="252"/>
      <c r="H40" s="252"/>
      <c r="I40" s="252"/>
      <c r="J40" s="252"/>
      <c r="K40" s="252"/>
      <c r="L40" s="252"/>
      <c r="M40" s="252"/>
      <c r="N40" s="303"/>
      <c r="O40" s="306"/>
    </row>
    <row r="41" spans="1:15" ht="12.75" customHeight="1">
      <c r="A41" s="294"/>
      <c r="B41" s="297"/>
      <c r="C41" s="300"/>
      <c r="D41" s="251" t="s">
        <v>123</v>
      </c>
      <c r="E41" s="252">
        <f>'[2]Finals'!K16</f>
        <v>0</v>
      </c>
      <c r="F41" s="252">
        <f>'[2]Finals'!Q16</f>
        <v>10.7</v>
      </c>
      <c r="G41" s="252"/>
      <c r="H41" s="252"/>
      <c r="I41" s="252"/>
      <c r="J41" s="252"/>
      <c r="K41" s="252"/>
      <c r="L41" s="252"/>
      <c r="M41" s="252"/>
      <c r="N41" s="303"/>
      <c r="O41" s="306"/>
    </row>
    <row r="42" spans="1:15" ht="12.75" customHeight="1">
      <c r="A42" s="294"/>
      <c r="B42" s="297"/>
      <c r="C42" s="300"/>
      <c r="D42" s="251" t="s">
        <v>124</v>
      </c>
      <c r="E42" s="252">
        <f>'[2]Finals'!L16</f>
        <v>0</v>
      </c>
      <c r="F42" s="252">
        <f>'[2]Finals'!R16</f>
        <v>10.2</v>
      </c>
      <c r="G42" s="252"/>
      <c r="H42" s="252"/>
      <c r="I42" s="252"/>
      <c r="J42" s="252"/>
      <c r="K42" s="252"/>
      <c r="L42" s="252"/>
      <c r="M42" s="252"/>
      <c r="N42" s="303"/>
      <c r="O42" s="306"/>
    </row>
    <row r="43" spans="1:15" ht="12.75" customHeight="1">
      <c r="A43" s="295"/>
      <c r="B43" s="298"/>
      <c r="C43" s="301"/>
      <c r="D43" s="253" t="s">
        <v>115</v>
      </c>
      <c r="E43" s="254"/>
      <c r="F43" s="254"/>
      <c r="G43" s="254"/>
      <c r="H43" s="254"/>
      <c r="I43" s="254"/>
      <c r="J43" s="254"/>
      <c r="K43" s="254"/>
      <c r="L43" s="254"/>
      <c r="M43" s="254"/>
      <c r="N43" s="304"/>
      <c r="O43" s="307"/>
    </row>
    <row r="44" spans="1:15" ht="11.25" customHeight="1">
      <c r="A44" s="255"/>
      <c r="B44" s="256"/>
      <c r="C44" s="257"/>
      <c r="E44" s="258"/>
      <c r="F44" s="258"/>
      <c r="G44" s="258"/>
      <c r="H44" s="258"/>
      <c r="I44" s="258"/>
      <c r="J44" s="258"/>
      <c r="K44" s="258"/>
      <c r="L44" s="258"/>
      <c r="M44" s="258"/>
      <c r="N44" s="259"/>
      <c r="O44" s="258"/>
    </row>
    <row r="45" spans="1:15" ht="18" customHeight="1">
      <c r="A45" s="293" t="s">
        <v>120</v>
      </c>
      <c r="B45" s="296" t="str">
        <f>'[2]Finals'!G18</f>
        <v>Pjotrs Čornijs</v>
      </c>
      <c r="C45" s="299" t="s">
        <v>254</v>
      </c>
      <c r="D45" s="248"/>
      <c r="E45" s="249">
        <f>SUM(E46:E51)</f>
        <v>45.99999999999999</v>
      </c>
      <c r="F45" s="249">
        <f aca="true" t="shared" si="5" ref="F45:M45">SUM(F46:F51)+E45</f>
        <v>89.69999999999999</v>
      </c>
      <c r="G45" s="249">
        <f t="shared" si="5"/>
        <v>109.99999999999999</v>
      </c>
      <c r="H45" s="249">
        <f t="shared" si="5"/>
        <v>129.6</v>
      </c>
      <c r="I45" s="249">
        <f t="shared" si="5"/>
        <v>146.2</v>
      </c>
      <c r="J45" s="249">
        <f t="shared" si="5"/>
        <v>146.2</v>
      </c>
      <c r="K45" s="249">
        <f t="shared" si="5"/>
        <v>146.2</v>
      </c>
      <c r="L45" s="249">
        <f t="shared" si="5"/>
        <v>146.2</v>
      </c>
      <c r="M45" s="249">
        <f t="shared" si="5"/>
        <v>146.2</v>
      </c>
      <c r="N45" s="302">
        <f>RANK(M45,($M$5,$M$13,$M$21,$M$29,$M$37,$M$45,$M$53,$M$61),0)</f>
        <v>6</v>
      </c>
      <c r="O45" s="305">
        <f>MAX($M$5,$M$13,$M$21,$M$29,$M$37,$M$45,$M$53,$M$61)-M45</f>
        <v>86.80000000000004</v>
      </c>
    </row>
    <row r="46" spans="1:15" ht="12.75" customHeight="1">
      <c r="A46" s="294"/>
      <c r="B46" s="297"/>
      <c r="C46" s="300"/>
      <c r="D46" s="251" t="s">
        <v>29</v>
      </c>
      <c r="E46" s="252">
        <f>'[2]Finals'!H18</f>
        <v>9.5</v>
      </c>
      <c r="F46" s="252">
        <f>'[2]Finals'!N18</f>
        <v>8.3</v>
      </c>
      <c r="G46" s="252">
        <f>'[2]Finals'!T18</f>
        <v>10.1</v>
      </c>
      <c r="H46" s="252">
        <f>'[2]Finals'!W18</f>
        <v>10.7</v>
      </c>
      <c r="I46" s="252">
        <f>'[2]Finals'!Z18</f>
        <v>8.5</v>
      </c>
      <c r="J46" s="252">
        <f>'[2]Finals'!AC18</f>
        <v>0</v>
      </c>
      <c r="K46" s="252">
        <f>'[2]Finals'!AF18</f>
        <v>0</v>
      </c>
      <c r="L46" s="252">
        <f>'[2]Finals'!AI18</f>
        <v>0</v>
      </c>
      <c r="M46" s="252">
        <f>'[2]Finals'!AL18</f>
        <v>0</v>
      </c>
      <c r="N46" s="303"/>
      <c r="O46" s="306"/>
    </row>
    <row r="47" spans="1:15" ht="12.75" customHeight="1">
      <c r="A47" s="294"/>
      <c r="B47" s="297"/>
      <c r="C47" s="300"/>
      <c r="D47" s="251" t="s">
        <v>30</v>
      </c>
      <c r="E47" s="252">
        <f>'[2]Finals'!I18</f>
        <v>8.4</v>
      </c>
      <c r="F47" s="252">
        <f>'[2]Finals'!O18</f>
        <v>10.4</v>
      </c>
      <c r="G47" s="252">
        <f>'[2]Finals'!U18</f>
        <v>10.2</v>
      </c>
      <c r="H47" s="252">
        <f>'[2]Finals'!X18</f>
        <v>8.9</v>
      </c>
      <c r="I47" s="252">
        <f>'[2]Finals'!AA18</f>
        <v>8.1</v>
      </c>
      <c r="J47" s="252">
        <f>'[2]Finals'!AD18</f>
        <v>0</v>
      </c>
      <c r="K47" s="252">
        <f>'[2]Finals'!AG18</f>
        <v>0</v>
      </c>
      <c r="L47" s="252">
        <f>'[2]Finals'!AJ18</f>
        <v>0</v>
      </c>
      <c r="M47" s="252">
        <f>'[2]Finals'!AM18</f>
        <v>0</v>
      </c>
      <c r="N47" s="303"/>
      <c r="O47" s="306"/>
    </row>
    <row r="48" spans="1:15" ht="12.75" customHeight="1">
      <c r="A48" s="294"/>
      <c r="B48" s="297"/>
      <c r="C48" s="300"/>
      <c r="D48" s="251" t="s">
        <v>31</v>
      </c>
      <c r="E48" s="252">
        <f>'[2]Finals'!J18</f>
        <v>8.5</v>
      </c>
      <c r="F48" s="252">
        <f>'[2]Finals'!P18</f>
        <v>8.3</v>
      </c>
      <c r="G48" s="252"/>
      <c r="H48" s="252"/>
      <c r="I48" s="252"/>
      <c r="J48" s="252"/>
      <c r="K48" s="252"/>
      <c r="L48" s="252"/>
      <c r="M48" s="252"/>
      <c r="N48" s="303"/>
      <c r="O48" s="306"/>
    </row>
    <row r="49" spans="1:15" ht="12.75" customHeight="1">
      <c r="A49" s="294"/>
      <c r="B49" s="297"/>
      <c r="C49" s="300"/>
      <c r="D49" s="251" t="s">
        <v>123</v>
      </c>
      <c r="E49" s="252">
        <f>'[2]Finals'!K18</f>
        <v>10.2</v>
      </c>
      <c r="F49" s="252">
        <f>'[2]Finals'!Q18</f>
        <v>8.5</v>
      </c>
      <c r="G49" s="252"/>
      <c r="H49" s="252"/>
      <c r="I49" s="252"/>
      <c r="J49" s="252"/>
      <c r="K49" s="252"/>
      <c r="L49" s="252"/>
      <c r="M49" s="252"/>
      <c r="N49" s="303"/>
      <c r="O49" s="306"/>
    </row>
    <row r="50" spans="1:15" ht="12.75" customHeight="1">
      <c r="A50" s="294"/>
      <c r="B50" s="297"/>
      <c r="C50" s="300"/>
      <c r="D50" s="251" t="s">
        <v>124</v>
      </c>
      <c r="E50" s="252">
        <f>'[2]Finals'!L18</f>
        <v>9.4</v>
      </c>
      <c r="F50" s="252">
        <f>'[2]Finals'!R18</f>
        <v>8.2</v>
      </c>
      <c r="G50" s="252"/>
      <c r="H50" s="252"/>
      <c r="I50" s="252"/>
      <c r="J50" s="252"/>
      <c r="K50" s="252"/>
      <c r="L50" s="252"/>
      <c r="M50" s="252"/>
      <c r="N50" s="303"/>
      <c r="O50" s="306"/>
    </row>
    <row r="51" spans="1:15" ht="12.75" customHeight="1">
      <c r="A51" s="295"/>
      <c r="B51" s="298"/>
      <c r="C51" s="301"/>
      <c r="D51" s="253" t="s">
        <v>115</v>
      </c>
      <c r="E51" s="254"/>
      <c r="F51" s="254"/>
      <c r="G51" s="254"/>
      <c r="H51" s="254"/>
      <c r="I51" s="254"/>
      <c r="J51" s="254"/>
      <c r="K51" s="254"/>
      <c r="L51" s="254"/>
      <c r="M51" s="254"/>
      <c r="N51" s="304"/>
      <c r="O51" s="307"/>
    </row>
    <row r="52" spans="1:15" ht="10.5" customHeight="1">
      <c r="A52" s="255"/>
      <c r="N52" s="259"/>
      <c r="O52" s="258"/>
    </row>
    <row r="53" spans="1:15" ht="22.5" customHeight="1">
      <c r="A53" s="293" t="s">
        <v>121</v>
      </c>
      <c r="B53" s="296" t="str">
        <f>'[2]Finals'!G20</f>
        <v>Mārcis Gulbis</v>
      </c>
      <c r="C53" s="299" t="s">
        <v>254</v>
      </c>
      <c r="D53" s="248"/>
      <c r="E53" s="249">
        <f>SUM(E54:E59)</f>
        <v>49.900000000000006</v>
      </c>
      <c r="F53" s="249">
        <f aca="true" t="shared" si="6" ref="F53:M53">SUM(F54:F59)+E53</f>
        <v>98.1</v>
      </c>
      <c r="G53" s="249">
        <f t="shared" si="6"/>
        <v>116.89999999999999</v>
      </c>
      <c r="H53" s="249">
        <f t="shared" si="6"/>
        <v>135.6</v>
      </c>
      <c r="I53" s="249">
        <f t="shared" si="6"/>
        <v>155.1</v>
      </c>
      <c r="J53" s="249">
        <f t="shared" si="6"/>
        <v>174.9</v>
      </c>
      <c r="K53" s="249">
        <f t="shared" si="6"/>
        <v>192.9</v>
      </c>
      <c r="L53" s="249">
        <f t="shared" si="6"/>
        <v>212</v>
      </c>
      <c r="M53" s="249">
        <f t="shared" si="6"/>
        <v>231.3</v>
      </c>
      <c r="N53" s="302">
        <f>RANK(M53,($M$5,$M$13,$M$21,$M$29,$M$37,$M$45,$M$53,$M$61),0)</f>
        <v>2</v>
      </c>
      <c r="O53" s="305">
        <f>MAX($M$5,$M$13,$M$21,$M$29,$M$37,$M$45,$M$53,$M$61)-M53</f>
        <v>1.700000000000017</v>
      </c>
    </row>
    <row r="54" spans="1:15" ht="12.75" customHeight="1">
      <c r="A54" s="294"/>
      <c r="B54" s="297"/>
      <c r="C54" s="300"/>
      <c r="D54" s="251" t="s">
        <v>29</v>
      </c>
      <c r="E54" s="252">
        <f>'[2]Finals'!H20</f>
        <v>10.8</v>
      </c>
      <c r="F54" s="252">
        <f>'[2]Finals'!N20</f>
        <v>9.3</v>
      </c>
      <c r="G54" s="252">
        <f>'[2]Finals'!T20</f>
        <v>9.2</v>
      </c>
      <c r="H54" s="252">
        <f>'[2]Finals'!W20</f>
        <v>10.1</v>
      </c>
      <c r="I54" s="252">
        <f>'[2]Finals'!Z20</f>
        <v>9.7</v>
      </c>
      <c r="J54" s="252">
        <f>'[2]Finals'!AC20</f>
        <v>9.3</v>
      </c>
      <c r="K54" s="252">
        <f>'[2]Finals'!AF20</f>
        <v>7.9</v>
      </c>
      <c r="L54" s="252">
        <f>'[2]Finals'!AI20</f>
        <v>9.2</v>
      </c>
      <c r="M54" s="252">
        <f>'[2]Finals'!AL20</f>
        <v>9.5</v>
      </c>
      <c r="N54" s="303"/>
      <c r="O54" s="306"/>
    </row>
    <row r="55" spans="1:15" ht="12.75" customHeight="1">
      <c r="A55" s="294"/>
      <c r="B55" s="297"/>
      <c r="C55" s="300"/>
      <c r="D55" s="251" t="s">
        <v>30</v>
      </c>
      <c r="E55" s="252">
        <f>'[2]Finals'!I20</f>
        <v>10.2</v>
      </c>
      <c r="F55" s="252">
        <f>'[2]Finals'!O20</f>
        <v>10.1</v>
      </c>
      <c r="G55" s="252">
        <f>'[2]Finals'!U20</f>
        <v>9.6</v>
      </c>
      <c r="H55" s="252">
        <f>'[2]Finals'!X20</f>
        <v>8.6</v>
      </c>
      <c r="I55" s="252">
        <f>'[2]Finals'!AA20</f>
        <v>9.8</v>
      </c>
      <c r="J55" s="252">
        <f>'[2]Finals'!AD20</f>
        <v>10.5</v>
      </c>
      <c r="K55" s="252">
        <f>'[2]Finals'!AG20</f>
        <v>10.1</v>
      </c>
      <c r="L55" s="252">
        <f>'[2]Finals'!AJ20</f>
        <v>9.9</v>
      </c>
      <c r="M55" s="252">
        <f>'[2]Finals'!AM20</f>
        <v>9.8</v>
      </c>
      <c r="N55" s="303"/>
      <c r="O55" s="306"/>
    </row>
    <row r="56" spans="1:15" ht="12.75" customHeight="1">
      <c r="A56" s="294"/>
      <c r="B56" s="297"/>
      <c r="C56" s="300"/>
      <c r="D56" s="251" t="s">
        <v>31</v>
      </c>
      <c r="E56" s="252">
        <f>'[2]Finals'!J20</f>
        <v>9.2</v>
      </c>
      <c r="F56" s="252">
        <f>'[2]Finals'!P20</f>
        <v>8</v>
      </c>
      <c r="G56" s="252"/>
      <c r="H56" s="252"/>
      <c r="I56" s="252"/>
      <c r="J56" s="252"/>
      <c r="K56" s="252"/>
      <c r="L56" s="252"/>
      <c r="M56" s="252"/>
      <c r="N56" s="303"/>
      <c r="O56" s="306"/>
    </row>
    <row r="57" spans="1:15" ht="12.75" customHeight="1">
      <c r="A57" s="294"/>
      <c r="B57" s="297"/>
      <c r="C57" s="300"/>
      <c r="D57" s="251" t="s">
        <v>123</v>
      </c>
      <c r="E57" s="252">
        <f>'[2]Finals'!K20</f>
        <v>9.9</v>
      </c>
      <c r="F57" s="252">
        <f>'[2]Finals'!Q20</f>
        <v>10.4</v>
      </c>
      <c r="G57" s="252"/>
      <c r="H57" s="252"/>
      <c r="I57" s="252"/>
      <c r="J57" s="252"/>
      <c r="K57" s="252"/>
      <c r="L57" s="252"/>
      <c r="M57" s="252"/>
      <c r="N57" s="303"/>
      <c r="O57" s="306"/>
    </row>
    <row r="58" spans="1:15" ht="12.75" customHeight="1">
      <c r="A58" s="294"/>
      <c r="B58" s="297"/>
      <c r="C58" s="300"/>
      <c r="D58" s="251" t="s">
        <v>124</v>
      </c>
      <c r="E58" s="252">
        <f>'[2]Finals'!L20</f>
        <v>9.8</v>
      </c>
      <c r="F58" s="252">
        <f>'[2]Finals'!R20</f>
        <v>10.4</v>
      </c>
      <c r="G58" s="252"/>
      <c r="H58" s="252"/>
      <c r="I58" s="252"/>
      <c r="J58" s="252"/>
      <c r="K58" s="252"/>
      <c r="L58" s="252"/>
      <c r="M58" s="252"/>
      <c r="N58" s="303"/>
      <c r="O58" s="306"/>
    </row>
    <row r="59" spans="1:15" ht="12.75" customHeight="1">
      <c r="A59" s="295"/>
      <c r="B59" s="298"/>
      <c r="C59" s="301"/>
      <c r="D59" s="253" t="s">
        <v>115</v>
      </c>
      <c r="E59" s="254"/>
      <c r="F59" s="254"/>
      <c r="G59" s="254"/>
      <c r="H59" s="254"/>
      <c r="I59" s="254"/>
      <c r="J59" s="254"/>
      <c r="K59" s="254"/>
      <c r="L59" s="254"/>
      <c r="M59" s="254"/>
      <c r="N59" s="304"/>
      <c r="O59" s="307"/>
    </row>
    <row r="60" spans="1:15" ht="9.75" customHeight="1">
      <c r="A60" s="255"/>
      <c r="B60" s="256"/>
      <c r="C60" s="256"/>
      <c r="E60" s="258"/>
      <c r="F60" s="258"/>
      <c r="G60" s="258"/>
      <c r="H60" s="258"/>
      <c r="I60" s="258"/>
      <c r="J60" s="258"/>
      <c r="K60" s="258"/>
      <c r="L60" s="258"/>
      <c r="M60" s="258"/>
      <c r="N60" s="259"/>
      <c r="O60" s="258"/>
    </row>
    <row r="61" spans="1:15" ht="18.75" customHeight="1">
      <c r="A61" s="293" t="s">
        <v>122</v>
      </c>
      <c r="B61" s="296" t="str">
        <f>'[2]Finals'!G22</f>
        <v>Krišjānis Baraks</v>
      </c>
      <c r="C61" s="299" t="s">
        <v>254</v>
      </c>
      <c r="D61" s="248"/>
      <c r="E61" s="249">
        <f>SUM(E62:E67)</f>
        <v>46.7</v>
      </c>
      <c r="F61" s="249">
        <f aca="true" t="shared" si="7" ref="F61:M61">SUM(F62:F67)+E61</f>
        <v>92.80000000000001</v>
      </c>
      <c r="G61" s="249">
        <f t="shared" si="7"/>
        <v>111.50000000000001</v>
      </c>
      <c r="H61" s="249">
        <f t="shared" si="7"/>
        <v>131</v>
      </c>
      <c r="I61" s="249">
        <f t="shared" si="7"/>
        <v>149.8</v>
      </c>
      <c r="J61" s="249">
        <f t="shared" si="7"/>
        <v>167.8</v>
      </c>
      <c r="K61" s="249">
        <f t="shared" si="7"/>
        <v>167.8</v>
      </c>
      <c r="L61" s="249">
        <f t="shared" si="7"/>
        <v>167.8</v>
      </c>
      <c r="M61" s="249">
        <f t="shared" si="7"/>
        <v>167.8</v>
      </c>
      <c r="N61" s="302">
        <f>RANK(M61,($M$5,$M$13,$M$21,$M$29,$M$37,$M$45,$M$53,$M$61),0)</f>
        <v>5</v>
      </c>
      <c r="O61" s="305">
        <f>MAX($M$5,$M$13,$M$21,$M$29,$M$37,$M$45,$M$53,$M$61)-M61</f>
        <v>65.20000000000002</v>
      </c>
    </row>
    <row r="62" spans="1:15" ht="12.75" customHeight="1">
      <c r="A62" s="294"/>
      <c r="B62" s="297"/>
      <c r="C62" s="300"/>
      <c r="D62" s="251" t="s">
        <v>29</v>
      </c>
      <c r="E62" s="252">
        <f>'[2]Finals'!H22</f>
        <v>8.9</v>
      </c>
      <c r="F62" s="252">
        <f>'[2]Finals'!N22</f>
        <v>10.2</v>
      </c>
      <c r="G62" s="252">
        <f>'[2]Finals'!T22</f>
        <v>9.5</v>
      </c>
      <c r="H62" s="252">
        <f>'[2]Finals'!W22</f>
        <v>10.2</v>
      </c>
      <c r="I62" s="252">
        <f>'[2]Finals'!Z22</f>
        <v>9</v>
      </c>
      <c r="J62" s="252">
        <f>'[2]Finals'!AC22</f>
        <v>10.2</v>
      </c>
      <c r="K62" s="252">
        <f>'[2]Finals'!AF22</f>
        <v>0</v>
      </c>
      <c r="L62" s="252">
        <f>'[2]Finals'!AI22</f>
        <v>0</v>
      </c>
      <c r="M62" s="252">
        <f>'[2]Finals'!AL22</f>
        <v>0</v>
      </c>
      <c r="N62" s="303"/>
      <c r="O62" s="306"/>
    </row>
    <row r="63" spans="1:15" ht="12.75" customHeight="1">
      <c r="A63" s="294"/>
      <c r="B63" s="297"/>
      <c r="C63" s="300"/>
      <c r="D63" s="251" t="s">
        <v>30</v>
      </c>
      <c r="E63" s="252">
        <f>'[2]Finals'!I22</f>
        <v>10.9</v>
      </c>
      <c r="F63" s="252">
        <f>'[2]Finals'!O22</f>
        <v>8.4</v>
      </c>
      <c r="G63" s="252">
        <f>'[2]Finals'!U22</f>
        <v>9.2</v>
      </c>
      <c r="H63" s="252">
        <f>'[2]Finals'!X22</f>
        <v>9.3</v>
      </c>
      <c r="I63" s="252">
        <f>'[2]Finals'!AA22</f>
        <v>9.8</v>
      </c>
      <c r="J63" s="252">
        <f>'[2]Finals'!AD22</f>
        <v>7.8</v>
      </c>
      <c r="K63" s="252">
        <f>'[2]Finals'!AG22</f>
        <v>0</v>
      </c>
      <c r="L63" s="252">
        <f>'[2]Finals'!AJ22</f>
        <v>0</v>
      </c>
      <c r="M63" s="252">
        <f>'[2]Finals'!AM22</f>
        <v>0</v>
      </c>
      <c r="N63" s="303"/>
      <c r="O63" s="306"/>
    </row>
    <row r="64" spans="1:15" ht="12.75" customHeight="1">
      <c r="A64" s="294"/>
      <c r="B64" s="297"/>
      <c r="C64" s="300"/>
      <c r="D64" s="251" t="s">
        <v>31</v>
      </c>
      <c r="E64" s="252">
        <f>'[2]Finals'!J22</f>
        <v>8.6</v>
      </c>
      <c r="F64" s="252">
        <f>'[2]Finals'!P22</f>
        <v>9.1</v>
      </c>
      <c r="G64" s="252"/>
      <c r="H64" s="252"/>
      <c r="I64" s="252"/>
      <c r="J64" s="252"/>
      <c r="K64" s="252"/>
      <c r="L64" s="252"/>
      <c r="M64" s="252"/>
      <c r="N64" s="303"/>
      <c r="O64" s="306"/>
    </row>
    <row r="65" spans="1:15" ht="12.75" customHeight="1">
      <c r="A65" s="294"/>
      <c r="B65" s="297"/>
      <c r="C65" s="300"/>
      <c r="D65" s="251" t="s">
        <v>123</v>
      </c>
      <c r="E65" s="252">
        <f>'[2]Finals'!K22</f>
        <v>8</v>
      </c>
      <c r="F65" s="252">
        <f>'[2]Finals'!Q22</f>
        <v>9.1</v>
      </c>
      <c r="G65" s="252"/>
      <c r="H65" s="252"/>
      <c r="I65" s="252"/>
      <c r="J65" s="252"/>
      <c r="K65" s="252"/>
      <c r="L65" s="252"/>
      <c r="M65" s="252"/>
      <c r="N65" s="303"/>
      <c r="O65" s="306"/>
    </row>
    <row r="66" spans="1:15" ht="12.75" customHeight="1">
      <c r="A66" s="294"/>
      <c r="B66" s="297"/>
      <c r="C66" s="300"/>
      <c r="D66" s="251" t="s">
        <v>124</v>
      </c>
      <c r="E66" s="252">
        <f>'[2]Finals'!L22</f>
        <v>10.3</v>
      </c>
      <c r="F66" s="252">
        <f>'[2]Finals'!R22</f>
        <v>9.3</v>
      </c>
      <c r="G66" s="252"/>
      <c r="H66" s="252"/>
      <c r="I66" s="252"/>
      <c r="J66" s="252"/>
      <c r="K66" s="252"/>
      <c r="L66" s="252"/>
      <c r="M66" s="252"/>
      <c r="N66" s="303"/>
      <c r="O66" s="306"/>
    </row>
    <row r="67" spans="1:15" ht="12.75" customHeight="1">
      <c r="A67" s="295"/>
      <c r="B67" s="298"/>
      <c r="C67" s="301"/>
      <c r="D67" s="253" t="s">
        <v>115</v>
      </c>
      <c r="E67" s="254"/>
      <c r="F67" s="254"/>
      <c r="G67" s="254"/>
      <c r="H67" s="254"/>
      <c r="I67" s="254"/>
      <c r="J67" s="254"/>
      <c r="K67" s="254"/>
      <c r="L67" s="254"/>
      <c r="M67" s="254"/>
      <c r="N67" s="304"/>
      <c r="O67" s="307"/>
    </row>
    <row r="68" ht="18">
      <c r="A68" s="261"/>
    </row>
  </sheetData>
  <sheetProtection/>
  <mergeCells count="42">
    <mergeCell ref="A53:A59"/>
    <mergeCell ref="B53:B59"/>
    <mergeCell ref="C53:C59"/>
    <mergeCell ref="N53:N59"/>
    <mergeCell ref="O53:O59"/>
    <mergeCell ref="A61:A67"/>
    <mergeCell ref="B61:B67"/>
    <mergeCell ref="C61:C67"/>
    <mergeCell ref="N61:N67"/>
    <mergeCell ref="O61:O67"/>
    <mergeCell ref="A37:A43"/>
    <mergeCell ref="B37:B43"/>
    <mergeCell ref="C37:C43"/>
    <mergeCell ref="N37:N43"/>
    <mergeCell ref="O37:O43"/>
    <mergeCell ref="A45:A51"/>
    <mergeCell ref="B45:B51"/>
    <mergeCell ref="C45:C51"/>
    <mergeCell ref="N45:N51"/>
    <mergeCell ref="O45:O51"/>
    <mergeCell ref="A21:A27"/>
    <mergeCell ref="B21:B27"/>
    <mergeCell ref="C21:C27"/>
    <mergeCell ref="N21:N27"/>
    <mergeCell ref="O21:O27"/>
    <mergeCell ref="A29:A35"/>
    <mergeCell ref="B29:B35"/>
    <mergeCell ref="C29:C35"/>
    <mergeCell ref="N29:N35"/>
    <mergeCell ref="O29:O35"/>
    <mergeCell ref="O5:O11"/>
    <mergeCell ref="A13:A19"/>
    <mergeCell ref="B13:B19"/>
    <mergeCell ref="C13:C19"/>
    <mergeCell ref="N13:N19"/>
    <mergeCell ref="O13:O19"/>
    <mergeCell ref="E4:F4"/>
    <mergeCell ref="G4:M4"/>
    <mergeCell ref="A5:A11"/>
    <mergeCell ref="B5:B11"/>
    <mergeCell ref="C5:C11"/>
    <mergeCell ref="N5:N11"/>
  </mergeCells>
  <printOptions horizontalCentered="1"/>
  <pageMargins left="0" right="0" top="0" bottom="0" header="0.31496062992125984" footer="0.31496062992125984"/>
  <pageSetup horizontalDpi="600" verticalDpi="6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3"/>
  <sheetViews>
    <sheetView zoomScale="90" zoomScaleNormal="90" zoomScalePageLayoutView="0" workbookViewId="0" topLeftCell="A37">
      <selection activeCell="C53" sqref="C53:G54"/>
    </sheetView>
  </sheetViews>
  <sheetFormatPr defaultColWidth="9.00390625" defaultRowHeight="15"/>
  <cols>
    <col min="1" max="1" width="5.00390625" style="12" customWidth="1"/>
    <col min="2" max="2" width="23.421875" style="12" customWidth="1"/>
    <col min="3" max="3" width="22.57421875" style="14" customWidth="1"/>
    <col min="4" max="4" width="6.7109375" style="1" customWidth="1"/>
    <col min="5" max="5" width="4.8515625" style="12" bestFit="1" customWidth="1"/>
    <col min="6" max="6" width="5.140625" style="12" bestFit="1" customWidth="1"/>
    <col min="7" max="7" width="6.8515625" style="12" customWidth="1"/>
    <col min="8" max="8" width="4.8515625" style="12" bestFit="1" customWidth="1"/>
    <col min="9" max="9" width="6.00390625" style="12" customWidth="1"/>
    <col min="10" max="10" width="5.8515625" style="12" customWidth="1"/>
    <col min="11" max="11" width="6.7109375" style="43" customWidth="1"/>
    <col min="12" max="12" width="6.140625" style="43" customWidth="1"/>
    <col min="13" max="14" width="8.140625" style="0" customWidth="1"/>
    <col min="15" max="15" width="7.57421875" style="0" customWidth="1"/>
    <col min="16" max="16" width="7.28125" style="0" customWidth="1"/>
  </cols>
  <sheetData>
    <row r="1" spans="1:6" ht="20.25">
      <c r="A1" s="13" t="s">
        <v>65</v>
      </c>
      <c r="B1" s="171" t="s">
        <v>156</v>
      </c>
      <c r="E1" s="15"/>
      <c r="F1" s="16"/>
    </row>
    <row r="2" spans="1:6" ht="18.75">
      <c r="A2" s="10" t="s">
        <v>66</v>
      </c>
      <c r="B2" s="18" t="s">
        <v>157</v>
      </c>
      <c r="C2" s="17"/>
      <c r="D2" s="18"/>
      <c r="E2" s="15"/>
      <c r="F2" s="16"/>
    </row>
    <row r="3" spans="1:12" ht="9" customHeight="1">
      <c r="A3" s="22"/>
      <c r="F3" s="51"/>
      <c r="G3" s="51"/>
      <c r="H3" s="51"/>
      <c r="I3" s="51"/>
      <c r="J3" s="51"/>
      <c r="K3" s="51"/>
      <c r="L3" s="51"/>
    </row>
    <row r="4" spans="1:12" ht="18" customHeight="1">
      <c r="A4" s="22" t="s">
        <v>62</v>
      </c>
      <c r="C4" s="120" t="s">
        <v>42</v>
      </c>
      <c r="F4" s="4"/>
      <c r="G4" s="4" t="s">
        <v>2</v>
      </c>
      <c r="H4" s="4" t="s">
        <v>3</v>
      </c>
      <c r="I4" s="4" t="s">
        <v>4</v>
      </c>
      <c r="J4" s="4" t="s">
        <v>29</v>
      </c>
      <c r="K4" s="4" t="s">
        <v>30</v>
      </c>
      <c r="L4" s="4" t="s">
        <v>31</v>
      </c>
    </row>
    <row r="5" spans="1:12" ht="19.5" customHeight="1">
      <c r="A5" s="22"/>
      <c r="F5" s="4" t="s">
        <v>39</v>
      </c>
      <c r="G5" s="232">
        <v>576</v>
      </c>
      <c r="H5" s="232">
        <v>565</v>
      </c>
      <c r="I5" s="232">
        <v>550</v>
      </c>
      <c r="J5" s="232">
        <v>536</v>
      </c>
      <c r="K5" s="232">
        <v>488</v>
      </c>
      <c r="L5" s="232">
        <v>465</v>
      </c>
    </row>
    <row r="6" spans="1:16" ht="21" customHeight="1">
      <c r="A6" s="74" t="s">
        <v>11</v>
      </c>
      <c r="B6" s="74" t="s">
        <v>34</v>
      </c>
      <c r="C6" s="74" t="s">
        <v>35</v>
      </c>
      <c r="D6" s="45" t="s">
        <v>15</v>
      </c>
      <c r="E6" s="45">
        <v>1</v>
      </c>
      <c r="F6" s="45">
        <v>2</v>
      </c>
      <c r="G6" s="45">
        <v>3</v>
      </c>
      <c r="H6" s="45">
        <v>4</v>
      </c>
      <c r="I6" s="45">
        <v>5</v>
      </c>
      <c r="J6" s="45">
        <v>6</v>
      </c>
      <c r="K6" s="45" t="s">
        <v>9</v>
      </c>
      <c r="L6" s="45" t="s">
        <v>38</v>
      </c>
      <c r="M6" s="45" t="s">
        <v>10</v>
      </c>
      <c r="N6" s="45" t="s">
        <v>152</v>
      </c>
      <c r="O6" s="46" t="s">
        <v>12</v>
      </c>
      <c r="P6" s="46" t="s">
        <v>41</v>
      </c>
    </row>
    <row r="7" spans="1:16" ht="15.75">
      <c r="A7" s="47"/>
      <c r="B7" s="48"/>
      <c r="C7" s="47"/>
      <c r="D7" s="49"/>
      <c r="E7" s="49"/>
      <c r="F7" s="49"/>
      <c r="G7" s="49"/>
      <c r="H7" s="49"/>
      <c r="I7" s="49"/>
      <c r="J7" s="49"/>
      <c r="K7" s="49"/>
      <c r="L7" s="49"/>
      <c r="M7" s="49" t="s">
        <v>43</v>
      </c>
      <c r="N7" s="49"/>
      <c r="O7" s="50">
        <v>1</v>
      </c>
      <c r="P7" s="50"/>
    </row>
    <row r="8" spans="1:16" ht="23.25" customHeight="1">
      <c r="A8" s="25">
        <v>1</v>
      </c>
      <c r="B8" s="31" t="s">
        <v>98</v>
      </c>
      <c r="C8" s="31" t="s">
        <v>148</v>
      </c>
      <c r="D8" s="32">
        <v>2000</v>
      </c>
      <c r="E8" s="29">
        <v>94</v>
      </c>
      <c r="F8" s="29">
        <v>91</v>
      </c>
      <c r="G8" s="29">
        <v>93</v>
      </c>
      <c r="H8" s="29">
        <v>89</v>
      </c>
      <c r="I8" s="29">
        <v>91</v>
      </c>
      <c r="J8" s="29">
        <v>93</v>
      </c>
      <c r="K8" s="150">
        <f aca="true" t="shared" si="0" ref="K8:K15">SUM(E8:J8)</f>
        <v>551</v>
      </c>
      <c r="L8" s="159">
        <v>10</v>
      </c>
      <c r="M8" s="151" t="s">
        <v>4</v>
      </c>
      <c r="N8" s="158">
        <v>229.9</v>
      </c>
      <c r="O8" s="153">
        <v>19</v>
      </c>
      <c r="P8" s="153">
        <v>2</v>
      </c>
    </row>
    <row r="9" spans="1:16" ht="23.25" customHeight="1">
      <c r="A9" s="25">
        <v>2</v>
      </c>
      <c r="B9" s="31" t="s">
        <v>78</v>
      </c>
      <c r="C9" s="31" t="s">
        <v>225</v>
      </c>
      <c r="D9" s="32">
        <v>2000</v>
      </c>
      <c r="E9" s="29">
        <v>89</v>
      </c>
      <c r="F9" s="29">
        <v>86</v>
      </c>
      <c r="G9" s="29">
        <v>87</v>
      </c>
      <c r="H9" s="29">
        <v>94</v>
      </c>
      <c r="I9" s="29">
        <v>89</v>
      </c>
      <c r="J9" s="29">
        <v>88</v>
      </c>
      <c r="K9" s="150">
        <f t="shared" si="0"/>
        <v>533</v>
      </c>
      <c r="L9" s="159">
        <v>7</v>
      </c>
      <c r="M9" s="151" t="s">
        <v>30</v>
      </c>
      <c r="N9" s="158">
        <v>224.2</v>
      </c>
      <c r="O9" s="153">
        <v>18</v>
      </c>
      <c r="P9" s="153"/>
    </row>
    <row r="10" spans="1:16" ht="23.25" customHeight="1">
      <c r="A10" s="25">
        <v>3</v>
      </c>
      <c r="B10" s="31" t="s">
        <v>145</v>
      </c>
      <c r="C10" s="31" t="s">
        <v>232</v>
      </c>
      <c r="D10" s="32">
        <v>2002</v>
      </c>
      <c r="E10" s="29">
        <v>87</v>
      </c>
      <c r="F10" s="29">
        <v>85</v>
      </c>
      <c r="G10" s="29">
        <v>86</v>
      </c>
      <c r="H10" s="29">
        <v>88</v>
      </c>
      <c r="I10" s="29">
        <v>91</v>
      </c>
      <c r="J10" s="29">
        <v>88</v>
      </c>
      <c r="K10" s="150">
        <f t="shared" si="0"/>
        <v>525</v>
      </c>
      <c r="L10" s="159">
        <v>5</v>
      </c>
      <c r="M10" s="151" t="s">
        <v>30</v>
      </c>
      <c r="N10" s="158">
        <v>201.8</v>
      </c>
      <c r="O10" s="153">
        <v>17</v>
      </c>
      <c r="P10" s="153"/>
    </row>
    <row r="11" spans="1:16" ht="23.25" customHeight="1">
      <c r="A11" s="25">
        <v>4</v>
      </c>
      <c r="B11" s="31" t="s">
        <v>89</v>
      </c>
      <c r="C11" s="31" t="s">
        <v>205</v>
      </c>
      <c r="D11" s="32">
        <v>2001</v>
      </c>
      <c r="E11" s="29">
        <v>85</v>
      </c>
      <c r="F11" s="29">
        <v>91</v>
      </c>
      <c r="G11" s="29">
        <v>93</v>
      </c>
      <c r="H11" s="29">
        <v>92</v>
      </c>
      <c r="I11" s="29">
        <v>92</v>
      </c>
      <c r="J11" s="29">
        <v>90</v>
      </c>
      <c r="K11" s="150">
        <f t="shared" si="0"/>
        <v>543</v>
      </c>
      <c r="L11" s="159">
        <v>10</v>
      </c>
      <c r="M11" s="151" t="s">
        <v>29</v>
      </c>
      <c r="N11" s="158">
        <v>182.8</v>
      </c>
      <c r="O11" s="153">
        <v>16</v>
      </c>
      <c r="P11" s="153">
        <v>1</v>
      </c>
    </row>
    <row r="12" spans="1:16" ht="23.25" customHeight="1">
      <c r="A12" s="25">
        <v>5</v>
      </c>
      <c r="B12" s="199" t="s">
        <v>133</v>
      </c>
      <c r="C12" s="31" t="s">
        <v>149</v>
      </c>
      <c r="D12" s="32">
        <v>2003</v>
      </c>
      <c r="E12" s="29">
        <v>85</v>
      </c>
      <c r="F12" s="29">
        <v>88</v>
      </c>
      <c r="G12" s="29">
        <v>89</v>
      </c>
      <c r="H12" s="29">
        <v>93</v>
      </c>
      <c r="I12" s="29">
        <v>96</v>
      </c>
      <c r="J12" s="29">
        <v>90</v>
      </c>
      <c r="K12" s="150">
        <f t="shared" si="0"/>
        <v>541</v>
      </c>
      <c r="L12" s="159">
        <v>7</v>
      </c>
      <c r="M12" s="151" t="s">
        <v>29</v>
      </c>
      <c r="N12" s="158">
        <v>161.8</v>
      </c>
      <c r="O12" s="153">
        <v>15</v>
      </c>
      <c r="P12" s="153">
        <v>1</v>
      </c>
    </row>
    <row r="13" spans="1:16" ht="23.25" customHeight="1">
      <c r="A13" s="25">
        <v>6</v>
      </c>
      <c r="B13" s="31" t="s">
        <v>100</v>
      </c>
      <c r="C13" s="31" t="s">
        <v>148</v>
      </c>
      <c r="D13" s="32">
        <v>2002</v>
      </c>
      <c r="E13" s="29">
        <v>87</v>
      </c>
      <c r="F13" s="29">
        <v>86</v>
      </c>
      <c r="G13" s="29">
        <v>92</v>
      </c>
      <c r="H13" s="29">
        <v>95</v>
      </c>
      <c r="I13" s="29">
        <v>90</v>
      </c>
      <c r="J13" s="29">
        <v>93</v>
      </c>
      <c r="K13" s="150">
        <f t="shared" si="0"/>
        <v>543</v>
      </c>
      <c r="L13" s="159">
        <v>7</v>
      </c>
      <c r="M13" s="151" t="s">
        <v>29</v>
      </c>
      <c r="N13" s="158">
        <v>146</v>
      </c>
      <c r="O13" s="153">
        <v>14</v>
      </c>
      <c r="P13" s="153">
        <v>1</v>
      </c>
    </row>
    <row r="14" spans="1:16" ht="23.25" customHeight="1">
      <c r="A14" s="25">
        <v>7</v>
      </c>
      <c r="B14" s="31" t="s">
        <v>95</v>
      </c>
      <c r="C14" s="31" t="s">
        <v>92</v>
      </c>
      <c r="D14" s="32">
        <v>2001</v>
      </c>
      <c r="E14" s="29">
        <v>81</v>
      </c>
      <c r="F14" s="29">
        <v>86</v>
      </c>
      <c r="G14" s="29">
        <v>89</v>
      </c>
      <c r="H14" s="29">
        <v>90</v>
      </c>
      <c r="I14" s="29">
        <v>86</v>
      </c>
      <c r="J14" s="29">
        <v>94</v>
      </c>
      <c r="K14" s="150">
        <f t="shared" si="0"/>
        <v>526</v>
      </c>
      <c r="L14" s="159">
        <v>5</v>
      </c>
      <c r="M14" s="151" t="s">
        <v>30</v>
      </c>
      <c r="N14" s="158">
        <v>124</v>
      </c>
      <c r="O14" s="153">
        <v>13</v>
      </c>
      <c r="P14" s="153"/>
    </row>
    <row r="15" spans="1:16" ht="23.25" customHeight="1">
      <c r="A15" s="25">
        <v>8</v>
      </c>
      <c r="B15" s="31" t="s">
        <v>188</v>
      </c>
      <c r="C15" s="31" t="s">
        <v>232</v>
      </c>
      <c r="D15" s="32">
        <v>2001</v>
      </c>
      <c r="E15" s="29">
        <v>93</v>
      </c>
      <c r="F15" s="29">
        <v>88</v>
      </c>
      <c r="G15" s="29">
        <v>86</v>
      </c>
      <c r="H15" s="29">
        <v>89</v>
      </c>
      <c r="I15" s="29">
        <v>91</v>
      </c>
      <c r="J15" s="29">
        <v>84</v>
      </c>
      <c r="K15" s="150">
        <f t="shared" si="0"/>
        <v>531</v>
      </c>
      <c r="L15" s="159">
        <v>6</v>
      </c>
      <c r="M15" s="151" t="s">
        <v>30</v>
      </c>
      <c r="N15" s="158">
        <v>103.6</v>
      </c>
      <c r="O15" s="153">
        <v>12</v>
      </c>
      <c r="P15" s="153"/>
    </row>
    <row r="16" spans="1:16" ht="23.25" customHeight="1">
      <c r="A16" s="25">
        <v>9</v>
      </c>
      <c r="B16" s="31" t="s">
        <v>102</v>
      </c>
      <c r="C16" s="31" t="s">
        <v>226</v>
      </c>
      <c r="D16" s="32">
        <v>2000</v>
      </c>
      <c r="E16" s="29">
        <v>85</v>
      </c>
      <c r="F16" s="29">
        <v>89</v>
      </c>
      <c r="G16" s="29">
        <v>89</v>
      </c>
      <c r="H16" s="29">
        <v>86</v>
      </c>
      <c r="I16" s="29">
        <v>86</v>
      </c>
      <c r="J16" s="29">
        <v>88</v>
      </c>
      <c r="K16" s="150">
        <f aca="true" t="shared" si="1" ref="K16:K31">SUM(E16:J16)</f>
        <v>523</v>
      </c>
      <c r="L16" s="159">
        <v>3</v>
      </c>
      <c r="M16" s="151" t="s">
        <v>30</v>
      </c>
      <c r="N16" s="151"/>
      <c r="O16" s="153">
        <v>11</v>
      </c>
      <c r="P16" s="153"/>
    </row>
    <row r="17" spans="1:16" ht="23.25" customHeight="1">
      <c r="A17" s="25">
        <v>10</v>
      </c>
      <c r="B17" s="31" t="s">
        <v>126</v>
      </c>
      <c r="C17" s="31" t="s">
        <v>0</v>
      </c>
      <c r="D17" s="32">
        <v>2001</v>
      </c>
      <c r="E17" s="29">
        <v>86</v>
      </c>
      <c r="F17" s="29">
        <v>85</v>
      </c>
      <c r="G17" s="29">
        <v>88</v>
      </c>
      <c r="H17" s="29">
        <v>87</v>
      </c>
      <c r="I17" s="29">
        <v>82</v>
      </c>
      <c r="J17" s="29">
        <v>91</v>
      </c>
      <c r="K17" s="150">
        <f t="shared" si="1"/>
        <v>519</v>
      </c>
      <c r="L17" s="159">
        <v>6</v>
      </c>
      <c r="M17" s="151" t="s">
        <v>30</v>
      </c>
      <c r="N17" s="151"/>
      <c r="O17" s="153">
        <v>10</v>
      </c>
      <c r="P17" s="153"/>
    </row>
    <row r="18" spans="1:16" ht="23.25" customHeight="1">
      <c r="A18" s="25">
        <v>11</v>
      </c>
      <c r="B18" s="31" t="s">
        <v>146</v>
      </c>
      <c r="C18" s="31" t="s">
        <v>231</v>
      </c>
      <c r="D18" s="32">
        <v>2003</v>
      </c>
      <c r="E18" s="29">
        <v>85</v>
      </c>
      <c r="F18" s="29">
        <v>88</v>
      </c>
      <c r="G18" s="29">
        <v>84</v>
      </c>
      <c r="H18" s="29">
        <v>89</v>
      </c>
      <c r="I18" s="29">
        <v>88</v>
      </c>
      <c r="J18" s="29">
        <v>85</v>
      </c>
      <c r="K18" s="150">
        <f t="shared" si="1"/>
        <v>519</v>
      </c>
      <c r="L18" s="159">
        <v>6</v>
      </c>
      <c r="M18" s="151" t="s">
        <v>30</v>
      </c>
      <c r="N18" s="151"/>
      <c r="O18" s="153">
        <v>9</v>
      </c>
      <c r="P18" s="153"/>
    </row>
    <row r="19" spans="1:16" ht="23.25" customHeight="1">
      <c r="A19" s="25">
        <v>12</v>
      </c>
      <c r="B19" s="31" t="s">
        <v>199</v>
      </c>
      <c r="C19" s="31" t="s">
        <v>14</v>
      </c>
      <c r="D19" s="32">
        <v>2003</v>
      </c>
      <c r="E19" s="29">
        <v>84</v>
      </c>
      <c r="F19" s="29">
        <v>82</v>
      </c>
      <c r="G19" s="29">
        <v>84</v>
      </c>
      <c r="H19" s="29">
        <v>83</v>
      </c>
      <c r="I19" s="29">
        <v>91</v>
      </c>
      <c r="J19" s="29">
        <v>85</v>
      </c>
      <c r="K19" s="150">
        <f t="shared" si="1"/>
        <v>509</v>
      </c>
      <c r="L19" s="159">
        <v>5</v>
      </c>
      <c r="M19" s="151" t="s">
        <v>30</v>
      </c>
      <c r="N19" s="151"/>
      <c r="O19" s="153">
        <v>8</v>
      </c>
      <c r="P19" s="153"/>
    </row>
    <row r="20" spans="1:16" ht="23.25" customHeight="1">
      <c r="A20" s="25">
        <v>13</v>
      </c>
      <c r="B20" s="31" t="s">
        <v>106</v>
      </c>
      <c r="C20" s="31" t="s">
        <v>0</v>
      </c>
      <c r="D20" s="32">
        <v>2002</v>
      </c>
      <c r="E20" s="29">
        <v>87</v>
      </c>
      <c r="F20" s="29">
        <v>87</v>
      </c>
      <c r="G20" s="29">
        <v>87</v>
      </c>
      <c r="H20" s="29">
        <v>87</v>
      </c>
      <c r="I20" s="29">
        <v>83</v>
      </c>
      <c r="J20" s="29">
        <v>72</v>
      </c>
      <c r="K20" s="150">
        <f t="shared" si="1"/>
        <v>503</v>
      </c>
      <c r="L20" s="159">
        <v>10</v>
      </c>
      <c r="M20" s="151" t="s">
        <v>30</v>
      </c>
      <c r="N20" s="151"/>
      <c r="O20" s="153">
        <v>7</v>
      </c>
      <c r="P20" s="153"/>
    </row>
    <row r="21" spans="1:16" ht="23.25" customHeight="1">
      <c r="A21" s="25">
        <v>14</v>
      </c>
      <c r="B21" s="31" t="s">
        <v>202</v>
      </c>
      <c r="C21" s="31" t="s">
        <v>245</v>
      </c>
      <c r="D21" s="32">
        <v>2003</v>
      </c>
      <c r="E21" s="29">
        <v>82</v>
      </c>
      <c r="F21" s="29">
        <v>87</v>
      </c>
      <c r="G21" s="29">
        <v>81</v>
      </c>
      <c r="H21" s="29">
        <v>85</v>
      </c>
      <c r="I21" s="29">
        <v>84</v>
      </c>
      <c r="J21" s="29">
        <v>84</v>
      </c>
      <c r="K21" s="150">
        <f t="shared" si="1"/>
        <v>503</v>
      </c>
      <c r="L21" s="159">
        <v>6</v>
      </c>
      <c r="M21" s="151" t="s">
        <v>30</v>
      </c>
      <c r="N21" s="151"/>
      <c r="O21" s="153"/>
      <c r="P21" s="153"/>
    </row>
    <row r="22" spans="1:16" ht="22.5" customHeight="1">
      <c r="A22" s="25">
        <v>15</v>
      </c>
      <c r="B22" s="31" t="s">
        <v>201</v>
      </c>
      <c r="C22" s="31" t="s">
        <v>149</v>
      </c>
      <c r="D22" s="32">
        <v>1999</v>
      </c>
      <c r="E22" s="29">
        <v>84</v>
      </c>
      <c r="F22" s="29">
        <v>79</v>
      </c>
      <c r="G22" s="29">
        <v>81</v>
      </c>
      <c r="H22" s="29">
        <v>81</v>
      </c>
      <c r="I22" s="29">
        <v>83</v>
      </c>
      <c r="J22" s="29">
        <v>81</v>
      </c>
      <c r="K22" s="150">
        <f t="shared" si="1"/>
        <v>489</v>
      </c>
      <c r="L22" s="159">
        <v>8</v>
      </c>
      <c r="M22" s="151" t="s">
        <v>30</v>
      </c>
      <c r="N22" s="151"/>
      <c r="O22" s="153"/>
      <c r="P22" s="153"/>
    </row>
    <row r="23" spans="1:16" ht="22.5" customHeight="1">
      <c r="A23" s="25">
        <v>16</v>
      </c>
      <c r="B23" s="31" t="s">
        <v>185</v>
      </c>
      <c r="C23" s="31" t="s">
        <v>0</v>
      </c>
      <c r="D23" s="32">
        <v>2002</v>
      </c>
      <c r="E23" s="29">
        <v>88</v>
      </c>
      <c r="F23" s="29">
        <v>81</v>
      </c>
      <c r="G23" s="29">
        <v>70</v>
      </c>
      <c r="H23" s="29">
        <v>82</v>
      </c>
      <c r="I23" s="29">
        <v>84</v>
      </c>
      <c r="J23" s="29">
        <v>84</v>
      </c>
      <c r="K23" s="150">
        <f t="shared" si="1"/>
        <v>489</v>
      </c>
      <c r="L23" s="159">
        <v>3</v>
      </c>
      <c r="M23" s="151" t="s">
        <v>30</v>
      </c>
      <c r="N23" s="151"/>
      <c r="O23" s="153">
        <v>4</v>
      </c>
      <c r="P23" s="153"/>
    </row>
    <row r="24" spans="1:17" ht="22.5" customHeight="1">
      <c r="A24" s="25">
        <v>17</v>
      </c>
      <c r="B24" s="31" t="s">
        <v>186</v>
      </c>
      <c r="C24" s="31" t="s">
        <v>0</v>
      </c>
      <c r="D24" s="32">
        <v>2001</v>
      </c>
      <c r="E24" s="29">
        <v>75</v>
      </c>
      <c r="F24" s="29">
        <v>83</v>
      </c>
      <c r="G24" s="29">
        <v>74</v>
      </c>
      <c r="H24" s="29">
        <v>79</v>
      </c>
      <c r="I24" s="29">
        <v>85</v>
      </c>
      <c r="J24" s="29">
        <v>80</v>
      </c>
      <c r="K24" s="150">
        <f t="shared" si="1"/>
        <v>476</v>
      </c>
      <c r="L24" s="159">
        <v>1</v>
      </c>
      <c r="M24" s="151" t="s">
        <v>31</v>
      </c>
      <c r="N24" s="151"/>
      <c r="O24" s="153"/>
      <c r="P24" s="153"/>
      <c r="Q24" s="274"/>
    </row>
    <row r="25" spans="1:16" ht="22.5" customHeight="1">
      <c r="A25" s="25">
        <v>18</v>
      </c>
      <c r="B25" s="31" t="s">
        <v>99</v>
      </c>
      <c r="C25" s="31" t="s">
        <v>245</v>
      </c>
      <c r="D25" s="32">
        <v>1999</v>
      </c>
      <c r="E25" s="29">
        <v>83</v>
      </c>
      <c r="F25" s="29">
        <v>77</v>
      </c>
      <c r="G25" s="29">
        <v>84</v>
      </c>
      <c r="H25" s="29">
        <v>81</v>
      </c>
      <c r="I25" s="29">
        <v>75</v>
      </c>
      <c r="J25" s="29">
        <v>74</v>
      </c>
      <c r="K25" s="150">
        <f t="shared" si="1"/>
        <v>474</v>
      </c>
      <c r="L25" s="159">
        <v>3</v>
      </c>
      <c r="M25" s="151" t="s">
        <v>31</v>
      </c>
      <c r="N25" s="151"/>
      <c r="O25" s="153"/>
      <c r="P25" s="153"/>
    </row>
    <row r="26" spans="1:16" ht="22.5" customHeight="1">
      <c r="A26" s="25">
        <v>19</v>
      </c>
      <c r="B26" s="31" t="s">
        <v>134</v>
      </c>
      <c r="C26" s="31" t="s">
        <v>149</v>
      </c>
      <c r="D26" s="32">
        <v>2001</v>
      </c>
      <c r="E26" s="29">
        <v>74</v>
      </c>
      <c r="F26" s="29">
        <v>80</v>
      </c>
      <c r="G26" s="29">
        <v>83</v>
      </c>
      <c r="H26" s="29">
        <v>82</v>
      </c>
      <c r="I26" s="29">
        <v>78</v>
      </c>
      <c r="J26" s="29">
        <v>72</v>
      </c>
      <c r="K26" s="150">
        <f t="shared" si="1"/>
        <v>469</v>
      </c>
      <c r="L26" s="159">
        <v>3</v>
      </c>
      <c r="M26" s="151" t="s">
        <v>31</v>
      </c>
      <c r="N26" s="151"/>
      <c r="O26" s="153"/>
      <c r="P26" s="153"/>
    </row>
    <row r="27" spans="1:16" ht="22.5" customHeight="1">
      <c r="A27" s="25" t="s">
        <v>5</v>
      </c>
      <c r="B27" s="31" t="s">
        <v>132</v>
      </c>
      <c r="C27" s="31" t="s">
        <v>212</v>
      </c>
      <c r="D27" s="32">
        <v>2004</v>
      </c>
      <c r="E27" s="29">
        <v>94</v>
      </c>
      <c r="F27" s="29">
        <v>87</v>
      </c>
      <c r="G27" s="29">
        <v>90</v>
      </c>
      <c r="H27" s="29">
        <v>92</v>
      </c>
      <c r="I27" s="29">
        <v>94</v>
      </c>
      <c r="J27" s="29">
        <v>89</v>
      </c>
      <c r="K27" s="150">
        <f t="shared" si="1"/>
        <v>546</v>
      </c>
      <c r="L27" s="159">
        <v>12</v>
      </c>
      <c r="M27" s="151"/>
      <c r="N27" s="151"/>
      <c r="O27" s="153"/>
      <c r="P27" s="153"/>
    </row>
    <row r="28" spans="1:16" ht="22.5" customHeight="1">
      <c r="A28" s="25" t="s">
        <v>5</v>
      </c>
      <c r="B28" s="31" t="s">
        <v>101</v>
      </c>
      <c r="C28" s="31" t="s">
        <v>212</v>
      </c>
      <c r="D28" s="32">
        <v>2004</v>
      </c>
      <c r="E28" s="29">
        <v>96</v>
      </c>
      <c r="F28" s="29">
        <v>91</v>
      </c>
      <c r="G28" s="29">
        <v>84</v>
      </c>
      <c r="H28" s="29">
        <v>86</v>
      </c>
      <c r="I28" s="29">
        <v>89</v>
      </c>
      <c r="J28" s="29">
        <v>83</v>
      </c>
      <c r="K28" s="150">
        <f t="shared" si="1"/>
        <v>529</v>
      </c>
      <c r="L28" s="159">
        <v>9</v>
      </c>
      <c r="M28" s="151"/>
      <c r="N28" s="151"/>
      <c r="O28" s="153"/>
      <c r="P28" s="153"/>
    </row>
    <row r="29" spans="1:16" ht="22.5" customHeight="1">
      <c r="A29" s="25" t="s">
        <v>5</v>
      </c>
      <c r="B29" s="31" t="s">
        <v>220</v>
      </c>
      <c r="C29" s="31" t="s">
        <v>218</v>
      </c>
      <c r="D29" s="32">
        <v>2004</v>
      </c>
      <c r="E29" s="29">
        <v>83</v>
      </c>
      <c r="F29" s="29">
        <v>83</v>
      </c>
      <c r="G29" s="29">
        <v>86</v>
      </c>
      <c r="H29" s="29">
        <v>82</v>
      </c>
      <c r="I29" s="29">
        <v>83</v>
      </c>
      <c r="J29" s="29">
        <v>86</v>
      </c>
      <c r="K29" s="150">
        <f t="shared" si="1"/>
        <v>503</v>
      </c>
      <c r="L29" s="159">
        <v>6</v>
      </c>
      <c r="M29" s="151"/>
      <c r="N29" s="151"/>
      <c r="O29" s="153"/>
      <c r="P29" s="153"/>
    </row>
    <row r="30" spans="1:16" ht="22.5" customHeight="1">
      <c r="A30" s="25" t="s">
        <v>5</v>
      </c>
      <c r="B30" s="31" t="s">
        <v>247</v>
      </c>
      <c r="C30" s="31" t="s">
        <v>212</v>
      </c>
      <c r="D30" s="32">
        <v>2004</v>
      </c>
      <c r="E30" s="29">
        <v>92</v>
      </c>
      <c r="F30" s="29">
        <v>86</v>
      </c>
      <c r="G30" s="29">
        <v>92</v>
      </c>
      <c r="H30" s="29">
        <v>86</v>
      </c>
      <c r="I30" s="29">
        <v>85</v>
      </c>
      <c r="J30" s="29">
        <v>86</v>
      </c>
      <c r="K30" s="150">
        <f t="shared" si="1"/>
        <v>527</v>
      </c>
      <c r="L30" s="159">
        <v>5</v>
      </c>
      <c r="M30" s="151"/>
      <c r="N30" s="151"/>
      <c r="O30" s="153"/>
      <c r="P30" s="153"/>
    </row>
    <row r="31" spans="1:16" ht="23.25" customHeight="1">
      <c r="A31" s="25" t="s">
        <v>5</v>
      </c>
      <c r="B31" s="31" t="s">
        <v>203</v>
      </c>
      <c r="C31" s="31" t="s">
        <v>219</v>
      </c>
      <c r="D31" s="32">
        <v>2004</v>
      </c>
      <c r="E31" s="29">
        <v>85</v>
      </c>
      <c r="F31" s="29">
        <v>85</v>
      </c>
      <c r="G31" s="29">
        <v>86</v>
      </c>
      <c r="H31" s="29">
        <v>87</v>
      </c>
      <c r="I31" s="29">
        <v>82</v>
      </c>
      <c r="J31" s="29">
        <v>85</v>
      </c>
      <c r="K31" s="150">
        <f t="shared" si="1"/>
        <v>510</v>
      </c>
      <c r="L31" s="159">
        <v>4</v>
      </c>
      <c r="M31" s="151"/>
      <c r="N31" s="151"/>
      <c r="O31" s="153"/>
      <c r="P31" s="153"/>
    </row>
    <row r="32" spans="1:16" ht="23.25" customHeight="1">
      <c r="A32" s="25" t="s">
        <v>248</v>
      </c>
      <c r="B32" s="31" t="s">
        <v>216</v>
      </c>
      <c r="C32" s="31" t="s">
        <v>212</v>
      </c>
      <c r="D32" s="32">
        <v>2004</v>
      </c>
      <c r="E32" s="29"/>
      <c r="F32" s="29"/>
      <c r="G32" s="29"/>
      <c r="H32" s="29"/>
      <c r="I32" s="29"/>
      <c r="J32" s="29"/>
      <c r="K32" s="150"/>
      <c r="L32" s="159"/>
      <c r="M32" s="151"/>
      <c r="N32" s="151"/>
      <c r="O32" s="153"/>
      <c r="P32" s="153"/>
    </row>
    <row r="33" spans="1:16" ht="23.25" customHeight="1">
      <c r="A33" s="25" t="s">
        <v>248</v>
      </c>
      <c r="B33" s="31" t="s">
        <v>17</v>
      </c>
      <c r="C33" s="31" t="s">
        <v>225</v>
      </c>
      <c r="D33" s="32">
        <v>1999</v>
      </c>
      <c r="E33" s="29"/>
      <c r="F33" s="29"/>
      <c r="G33" s="29"/>
      <c r="H33" s="29"/>
      <c r="I33" s="29"/>
      <c r="J33" s="29"/>
      <c r="K33" s="150"/>
      <c r="L33" s="159"/>
      <c r="M33" s="151"/>
      <c r="N33" s="151"/>
      <c r="O33" s="153"/>
      <c r="P33" s="153"/>
    </row>
    <row r="34" spans="1:16" ht="23.25" customHeight="1">
      <c r="A34" s="25" t="s">
        <v>248</v>
      </c>
      <c r="B34" s="31" t="s">
        <v>84</v>
      </c>
      <c r="C34" s="31" t="s">
        <v>246</v>
      </c>
      <c r="D34" s="32">
        <v>1999</v>
      </c>
      <c r="E34" s="29"/>
      <c r="F34" s="29"/>
      <c r="G34" s="29"/>
      <c r="H34" s="29"/>
      <c r="I34" s="29"/>
      <c r="J34" s="29"/>
      <c r="K34" s="150"/>
      <c r="L34" s="159"/>
      <c r="M34" s="151"/>
      <c r="N34" s="151"/>
      <c r="O34" s="153"/>
      <c r="P34" s="153"/>
    </row>
    <row r="35" spans="1:16" ht="23.25" customHeight="1">
      <c r="A35" s="25" t="s">
        <v>248</v>
      </c>
      <c r="B35" s="31" t="s">
        <v>21</v>
      </c>
      <c r="C35" s="31" t="s">
        <v>227</v>
      </c>
      <c r="D35" s="32">
        <v>2001</v>
      </c>
      <c r="E35" s="29"/>
      <c r="F35" s="29"/>
      <c r="G35" s="29"/>
      <c r="H35" s="29"/>
      <c r="I35" s="29"/>
      <c r="J35" s="29"/>
      <c r="K35" s="150"/>
      <c r="L35" s="159"/>
      <c r="M35" s="151"/>
      <c r="N35" s="151"/>
      <c r="O35" s="153"/>
      <c r="P35" s="153"/>
    </row>
    <row r="36" spans="1:16" ht="23.25" customHeight="1">
      <c r="A36" s="25" t="s">
        <v>248</v>
      </c>
      <c r="B36" s="31" t="s">
        <v>84</v>
      </c>
      <c r="C36" s="31" t="s">
        <v>246</v>
      </c>
      <c r="D36" s="32">
        <v>1999</v>
      </c>
      <c r="E36" s="29"/>
      <c r="F36" s="29"/>
      <c r="G36" s="29"/>
      <c r="H36" s="29"/>
      <c r="I36" s="29"/>
      <c r="J36" s="29"/>
      <c r="K36" s="150"/>
      <c r="L36" s="159"/>
      <c r="M36" s="151"/>
      <c r="N36" s="151"/>
      <c r="O36" s="153"/>
      <c r="P36" s="153"/>
    </row>
    <row r="37" ht="15">
      <c r="F37" s="12" t="s">
        <v>64</v>
      </c>
    </row>
    <row r="38" spans="1:7" ht="15.75">
      <c r="A38" s="65" t="s">
        <v>45</v>
      </c>
      <c r="B38" s="65"/>
      <c r="C38" s="50" t="s">
        <v>46</v>
      </c>
      <c r="D38" s="82" t="s">
        <v>61</v>
      </c>
      <c r="E38" s="70"/>
      <c r="F38" s="70"/>
      <c r="G38" s="70" t="s">
        <v>9</v>
      </c>
    </row>
    <row r="39" spans="1:7" ht="15.75">
      <c r="A39" s="68" t="s">
        <v>148</v>
      </c>
      <c r="B39" s="71"/>
      <c r="C39" s="69">
        <v>33</v>
      </c>
      <c r="D39" s="4">
        <v>3</v>
      </c>
      <c r="E39" s="83"/>
      <c r="F39" s="83"/>
      <c r="G39" s="96">
        <f aca="true" t="shared" si="2" ref="G39:G48">SUM(C39:F39)</f>
        <v>36</v>
      </c>
    </row>
    <row r="40" spans="1:7" ht="15.75">
      <c r="A40" s="68" t="s">
        <v>149</v>
      </c>
      <c r="B40" s="71"/>
      <c r="C40" s="69">
        <v>15</v>
      </c>
      <c r="D40" s="4">
        <v>1</v>
      </c>
      <c r="E40" s="83"/>
      <c r="F40" s="83"/>
      <c r="G40" s="96">
        <f t="shared" si="2"/>
        <v>16</v>
      </c>
    </row>
    <row r="41" spans="1:7" ht="15.75">
      <c r="A41" s="68" t="s">
        <v>225</v>
      </c>
      <c r="B41" s="71"/>
      <c r="C41" s="69">
        <v>18</v>
      </c>
      <c r="D41" s="4"/>
      <c r="E41" s="83"/>
      <c r="F41" s="83"/>
      <c r="G41" s="96">
        <f t="shared" si="2"/>
        <v>18</v>
      </c>
    </row>
    <row r="42" spans="1:7" ht="15.75">
      <c r="A42" s="68" t="s">
        <v>226</v>
      </c>
      <c r="B42" s="71"/>
      <c r="C42" s="69">
        <v>11</v>
      </c>
      <c r="D42" s="4"/>
      <c r="E42" s="83"/>
      <c r="F42" s="83"/>
      <c r="G42" s="96">
        <f t="shared" si="2"/>
        <v>11</v>
      </c>
    </row>
    <row r="43" spans="1:7" ht="15.75">
      <c r="A43" s="68" t="s">
        <v>92</v>
      </c>
      <c r="B43" s="71"/>
      <c r="C43" s="69">
        <v>13</v>
      </c>
      <c r="D43" s="4"/>
      <c r="E43" s="83"/>
      <c r="F43" s="83"/>
      <c r="G43" s="96">
        <f t="shared" si="2"/>
        <v>13</v>
      </c>
    </row>
    <row r="44" spans="1:7" ht="15.75">
      <c r="A44" s="68" t="s">
        <v>0</v>
      </c>
      <c r="B44" s="71"/>
      <c r="C44" s="69">
        <v>21</v>
      </c>
      <c r="D44" s="4"/>
      <c r="E44" s="83"/>
      <c r="F44" s="83"/>
      <c r="G44" s="96">
        <f t="shared" si="2"/>
        <v>21</v>
      </c>
    </row>
    <row r="45" spans="1:7" ht="15.75">
      <c r="A45" s="68" t="s">
        <v>231</v>
      </c>
      <c r="B45" s="71"/>
      <c r="C45" s="69">
        <v>9</v>
      </c>
      <c r="D45" s="4"/>
      <c r="E45" s="83"/>
      <c r="F45" s="83"/>
      <c r="G45" s="96">
        <f t="shared" si="2"/>
        <v>9</v>
      </c>
    </row>
    <row r="46" spans="1:7" ht="15.75">
      <c r="A46" s="68" t="s">
        <v>232</v>
      </c>
      <c r="B46" s="71"/>
      <c r="C46" s="69">
        <v>29</v>
      </c>
      <c r="D46" s="4"/>
      <c r="E46" s="83"/>
      <c r="F46" s="83"/>
      <c r="G46" s="96">
        <f t="shared" si="2"/>
        <v>29</v>
      </c>
    </row>
    <row r="47" spans="1:7" ht="15.75">
      <c r="A47" s="68" t="s">
        <v>205</v>
      </c>
      <c r="B47" s="71"/>
      <c r="C47" s="69">
        <v>16</v>
      </c>
      <c r="D47" s="4">
        <v>1</v>
      </c>
      <c r="E47" s="83"/>
      <c r="F47" s="83"/>
      <c r="G47" s="96">
        <f t="shared" si="2"/>
        <v>17</v>
      </c>
    </row>
    <row r="48" spans="1:7" ht="15.75">
      <c r="A48" s="68" t="s">
        <v>14</v>
      </c>
      <c r="B48" s="71"/>
      <c r="C48" s="69">
        <v>8</v>
      </c>
      <c r="D48" s="4"/>
      <c r="E48" s="83"/>
      <c r="F48" s="83"/>
      <c r="G48" s="96">
        <f t="shared" si="2"/>
        <v>8</v>
      </c>
    </row>
    <row r="49" spans="3:7" ht="9" customHeight="1">
      <c r="C49" s="169"/>
      <c r="G49" s="128"/>
    </row>
    <row r="50" spans="1:8" ht="15.75">
      <c r="A50" s="33" t="s">
        <v>36</v>
      </c>
      <c r="B50" s="34"/>
      <c r="C50" s="35"/>
      <c r="D50" s="36"/>
      <c r="E50" s="37"/>
      <c r="F50" s="36"/>
      <c r="G50" s="38"/>
      <c r="H50" s="37" t="s">
        <v>37</v>
      </c>
    </row>
    <row r="51" spans="1:8" ht="15.75">
      <c r="A51" s="34"/>
      <c r="B51" s="34"/>
      <c r="C51" s="136"/>
      <c r="D51" s="35"/>
      <c r="E51" s="37"/>
      <c r="F51" s="35"/>
      <c r="G51" s="38"/>
      <c r="H51" s="40"/>
    </row>
    <row r="52" spans="1:9" ht="15.75">
      <c r="A52" s="41" t="s">
        <v>107</v>
      </c>
      <c r="B52" s="34"/>
      <c r="C52" s="42"/>
      <c r="D52" s="35"/>
      <c r="E52" s="35"/>
      <c r="F52" s="34"/>
      <c r="G52" s="38"/>
      <c r="H52" s="37" t="s">
        <v>108</v>
      </c>
      <c r="I52" s="43"/>
    </row>
    <row r="53" ht="15">
      <c r="C53" s="169"/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37">
      <selection activeCell="I24" sqref="I24"/>
    </sheetView>
  </sheetViews>
  <sheetFormatPr defaultColWidth="9.140625" defaultRowHeight="15"/>
  <cols>
    <col min="1" max="1" width="9.140625" style="236" customWidth="1"/>
    <col min="2" max="2" width="28.57421875" style="236" customWidth="1"/>
    <col min="3" max="3" width="20.57421875" style="236" hidden="1" customWidth="1"/>
    <col min="4" max="13" width="9.140625" style="236" customWidth="1"/>
    <col min="14" max="14" width="10.140625" style="236" customWidth="1"/>
    <col min="15" max="15" width="12.00390625" style="236" customWidth="1"/>
    <col min="16" max="16" width="6.7109375" style="238" customWidth="1"/>
    <col min="17" max="16384" width="9.140625" style="236" customWidth="1"/>
  </cols>
  <sheetData>
    <row r="1" ht="29.25" customHeight="1">
      <c r="D1" s="237" t="str">
        <f>TRIM('[1]Finals'!$G$1)</f>
        <v>Latvijas junioru čempionāts 2018. gadā</v>
      </c>
    </row>
    <row r="2" ht="23.25" customHeight="1">
      <c r="D2" s="239" t="str">
        <f>TRIM('[1]Finals'!$G$2)</f>
        <v>Tukumā</v>
      </c>
    </row>
    <row r="3" spans="1:6" ht="20.25">
      <c r="A3" s="240"/>
      <c r="B3" s="241" t="str">
        <f>'[1]Finals'!G4</f>
        <v>       FINĀLS PP-60 juniorēm</v>
      </c>
      <c r="F3" s="242" t="s">
        <v>111</v>
      </c>
    </row>
    <row r="4" spans="1:15" ht="30">
      <c r="A4" s="243" t="s">
        <v>112</v>
      </c>
      <c r="B4" s="244" t="s">
        <v>7</v>
      </c>
      <c r="C4" s="245" t="s">
        <v>8</v>
      </c>
      <c r="E4" s="290" t="s">
        <v>252</v>
      </c>
      <c r="F4" s="291"/>
      <c r="G4" s="290" t="s">
        <v>253</v>
      </c>
      <c r="H4" s="291"/>
      <c r="I4" s="291"/>
      <c r="J4" s="291"/>
      <c r="K4" s="291"/>
      <c r="L4" s="291"/>
      <c r="M4" s="292"/>
      <c r="N4" s="246" t="s">
        <v>11</v>
      </c>
      <c r="O4" s="247" t="s">
        <v>113</v>
      </c>
    </row>
    <row r="5" spans="1:15" ht="18" customHeight="1">
      <c r="A5" s="293" t="s">
        <v>114</v>
      </c>
      <c r="B5" s="296" t="str">
        <f>'[1]Finals'!G8</f>
        <v>Natalija Poltoraka</v>
      </c>
      <c r="C5" s="299" t="s">
        <v>254</v>
      </c>
      <c r="D5" s="248"/>
      <c r="E5" s="249">
        <f>SUM(E6:E11)</f>
        <v>44.900000000000006</v>
      </c>
      <c r="F5" s="249">
        <f>SUM(F6:F11)+E5</f>
        <v>89</v>
      </c>
      <c r="G5" s="249">
        <f aca="true" t="shared" si="0" ref="G5:M5">SUM(G6:G11)+F5</f>
        <v>106.8</v>
      </c>
      <c r="H5" s="249">
        <f t="shared" si="0"/>
        <v>124</v>
      </c>
      <c r="I5" s="249">
        <f t="shared" si="0"/>
        <v>124</v>
      </c>
      <c r="J5" s="249">
        <f t="shared" si="0"/>
        <v>124</v>
      </c>
      <c r="K5" s="249">
        <f t="shared" si="0"/>
        <v>124</v>
      </c>
      <c r="L5" s="249">
        <f t="shared" si="0"/>
        <v>124</v>
      </c>
      <c r="M5" s="250">
        <f t="shared" si="0"/>
        <v>124</v>
      </c>
      <c r="N5" s="302">
        <f>RANK(M5,($M$5,$M$13,$M$21,$M$29,$M$37,$M$45,$M$53,$M$61),0)</f>
        <v>7</v>
      </c>
      <c r="O5" s="305">
        <f>MAX($M$5,$M$13,$M$21,$M$29,$M$37,$M$45,$M$53,$M$61)-M5</f>
        <v>105.90000000000006</v>
      </c>
    </row>
    <row r="6" spans="1:15" ht="12.75">
      <c r="A6" s="294"/>
      <c r="B6" s="297"/>
      <c r="C6" s="300"/>
      <c r="D6" s="251" t="s">
        <v>29</v>
      </c>
      <c r="E6" s="252">
        <f>'[1]Finals'!H8</f>
        <v>8.8</v>
      </c>
      <c r="F6" s="252">
        <f>'[1]Finals'!N8</f>
        <v>10</v>
      </c>
      <c r="G6" s="252">
        <f>'[1]Finals'!T8</f>
        <v>8.7</v>
      </c>
      <c r="H6" s="252">
        <f>'[1]Finals'!W8</f>
        <v>9.2</v>
      </c>
      <c r="I6" s="252">
        <f>'[1]Finals'!Z8</f>
        <v>0</v>
      </c>
      <c r="J6" s="252">
        <f>'[1]Finals'!AC8</f>
        <v>0</v>
      </c>
      <c r="K6" s="252">
        <f>'[1]Finals'!AF8</f>
        <v>0</v>
      </c>
      <c r="L6" s="252">
        <f>'[1]Finals'!AI8</f>
        <v>0</v>
      </c>
      <c r="M6" s="252">
        <f>'[1]Finals'!AL8</f>
        <v>0</v>
      </c>
      <c r="N6" s="303"/>
      <c r="O6" s="306"/>
    </row>
    <row r="7" spans="1:15" ht="12.75">
      <c r="A7" s="294"/>
      <c r="B7" s="297"/>
      <c r="C7" s="300"/>
      <c r="D7" s="251" t="s">
        <v>30</v>
      </c>
      <c r="E7" s="252">
        <f>'[1]Finals'!I8</f>
        <v>7.3</v>
      </c>
      <c r="F7" s="252">
        <f>'[1]Finals'!O8</f>
        <v>8.2</v>
      </c>
      <c r="G7" s="252">
        <f>'[1]Finals'!U8</f>
        <v>9.1</v>
      </c>
      <c r="H7" s="252">
        <f>'[1]Finals'!X8</f>
        <v>8</v>
      </c>
      <c r="I7" s="252">
        <f>'[1]Finals'!AA8</f>
        <v>0</v>
      </c>
      <c r="J7" s="252">
        <f>'[1]Finals'!AD8</f>
        <v>0</v>
      </c>
      <c r="K7" s="252">
        <f>'[1]Finals'!AG8</f>
        <v>0</v>
      </c>
      <c r="L7" s="252">
        <f>'[1]Finals'!AJ8</f>
        <v>0</v>
      </c>
      <c r="M7" s="252">
        <f>'[1]Finals'!AM8</f>
        <v>0</v>
      </c>
      <c r="N7" s="303"/>
      <c r="O7" s="306"/>
    </row>
    <row r="8" spans="1:15" ht="12.75">
      <c r="A8" s="294"/>
      <c r="B8" s="297"/>
      <c r="C8" s="300"/>
      <c r="D8" s="251" t="s">
        <v>31</v>
      </c>
      <c r="E8" s="252">
        <f>'[1]Finals'!J8</f>
        <v>9.6</v>
      </c>
      <c r="F8" s="252">
        <f>'[1]Finals'!P8</f>
        <v>10.5</v>
      </c>
      <c r="G8" s="252"/>
      <c r="H8" s="252"/>
      <c r="I8" s="252"/>
      <c r="J8" s="252"/>
      <c r="K8" s="252"/>
      <c r="L8" s="252"/>
      <c r="M8" s="252"/>
      <c r="N8" s="303"/>
      <c r="O8" s="306"/>
    </row>
    <row r="9" spans="1:15" ht="12.75">
      <c r="A9" s="294"/>
      <c r="B9" s="297"/>
      <c r="C9" s="300"/>
      <c r="D9" s="251" t="s">
        <v>123</v>
      </c>
      <c r="E9" s="252">
        <f>'[1]Finals'!K8</f>
        <v>9.4</v>
      </c>
      <c r="F9" s="252">
        <f>'[1]Finals'!Q8</f>
        <v>7.6</v>
      </c>
      <c r="G9" s="252"/>
      <c r="H9" s="252"/>
      <c r="I9" s="252"/>
      <c r="J9" s="252"/>
      <c r="K9" s="252"/>
      <c r="L9" s="252"/>
      <c r="M9" s="252"/>
      <c r="N9" s="303"/>
      <c r="O9" s="306"/>
    </row>
    <row r="10" spans="1:15" ht="12.75">
      <c r="A10" s="294"/>
      <c r="B10" s="297"/>
      <c r="C10" s="300"/>
      <c r="D10" s="251" t="s">
        <v>124</v>
      </c>
      <c r="E10" s="252">
        <f>'[1]Finals'!L8</f>
        <v>9.8</v>
      </c>
      <c r="F10" s="252">
        <f>'[1]Finals'!R8</f>
        <v>7.8</v>
      </c>
      <c r="G10" s="252"/>
      <c r="H10" s="252"/>
      <c r="I10" s="252"/>
      <c r="J10" s="252"/>
      <c r="K10" s="252"/>
      <c r="L10" s="252"/>
      <c r="M10" s="252"/>
      <c r="N10" s="303"/>
      <c r="O10" s="306"/>
    </row>
    <row r="11" spans="1:15" ht="12.75">
      <c r="A11" s="295"/>
      <c r="B11" s="298"/>
      <c r="C11" s="301"/>
      <c r="D11" s="253" t="s">
        <v>115</v>
      </c>
      <c r="E11" s="254"/>
      <c r="F11" s="254"/>
      <c r="G11" s="254"/>
      <c r="H11" s="254"/>
      <c r="I11" s="254"/>
      <c r="J11" s="254"/>
      <c r="K11" s="254"/>
      <c r="L11" s="254"/>
      <c r="M11" s="254"/>
      <c r="N11" s="304"/>
      <c r="O11" s="307"/>
    </row>
    <row r="12" spans="1:15" ht="10.5" customHeight="1">
      <c r="A12" s="255"/>
      <c r="B12" s="256"/>
      <c r="C12" s="257"/>
      <c r="E12" s="258"/>
      <c r="F12" s="258"/>
      <c r="G12" s="258"/>
      <c r="H12" s="258"/>
      <c r="I12" s="258"/>
      <c r="J12" s="258"/>
      <c r="K12" s="258"/>
      <c r="L12" s="258"/>
      <c r="M12" s="258"/>
      <c r="N12" s="259"/>
      <c r="O12" s="258"/>
    </row>
    <row r="13" spans="1:15" ht="26.25" customHeight="1">
      <c r="A13" s="293" t="s">
        <v>116</v>
      </c>
      <c r="B13" s="296" t="str">
        <f>'[1]Finals'!G10</f>
        <v>Aleksandra Vasiļjeva</v>
      </c>
      <c r="C13" s="299" t="s">
        <v>254</v>
      </c>
      <c r="D13" s="248"/>
      <c r="E13" s="249">
        <f>SUM(E14:E19)</f>
        <v>50.800000000000004</v>
      </c>
      <c r="F13" s="249">
        <f aca="true" t="shared" si="1" ref="F13:M13">SUM(F14:F19)+E13</f>
        <v>98.70000000000002</v>
      </c>
      <c r="G13" s="249">
        <f t="shared" si="1"/>
        <v>117.90000000000002</v>
      </c>
      <c r="H13" s="249">
        <f t="shared" si="1"/>
        <v>137.50000000000003</v>
      </c>
      <c r="I13" s="249">
        <f t="shared" si="1"/>
        <v>156.80000000000004</v>
      </c>
      <c r="J13" s="249">
        <f t="shared" si="1"/>
        <v>174.80000000000004</v>
      </c>
      <c r="K13" s="249">
        <f t="shared" si="1"/>
        <v>190.10000000000005</v>
      </c>
      <c r="L13" s="249">
        <f t="shared" si="1"/>
        <v>210.50000000000006</v>
      </c>
      <c r="M13" s="249">
        <f t="shared" si="1"/>
        <v>229.90000000000006</v>
      </c>
      <c r="N13" s="302">
        <f>RANK(M13,($M$5,$M$13,$M$21,$M$29,$M$37,$M$45,$M$53,$M$61),0)</f>
        <v>1</v>
      </c>
      <c r="O13" s="305">
        <f>MAX($M$5,$M$13,$M$21,$M$29,$M$37,$M$45,$M$53,$M$61)-M13</f>
        <v>0</v>
      </c>
    </row>
    <row r="14" spans="1:15" ht="12.75" customHeight="1">
      <c r="A14" s="294"/>
      <c r="B14" s="297"/>
      <c r="C14" s="300"/>
      <c r="D14" s="251" t="s">
        <v>29</v>
      </c>
      <c r="E14" s="252">
        <f>'[1]Finals'!H10</f>
        <v>10.8</v>
      </c>
      <c r="F14" s="252">
        <f>'[1]Finals'!N10</f>
        <v>9.4</v>
      </c>
      <c r="G14" s="252">
        <f>'[1]Finals'!T10</f>
        <v>9.8</v>
      </c>
      <c r="H14" s="252">
        <f>'[1]Finals'!W10</f>
        <v>9.2</v>
      </c>
      <c r="I14" s="252">
        <f>'[1]Finals'!Z10</f>
        <v>9.4</v>
      </c>
      <c r="J14" s="252">
        <f>'[1]Finals'!AC10</f>
        <v>8.4</v>
      </c>
      <c r="K14" s="252">
        <f>'[1]Finals'!AF10</f>
        <v>9.6</v>
      </c>
      <c r="L14" s="252">
        <f>'[1]Finals'!AI10</f>
        <v>10.4</v>
      </c>
      <c r="M14" s="252">
        <f>'[1]Finals'!AL10</f>
        <v>10.8</v>
      </c>
      <c r="N14" s="303"/>
      <c r="O14" s="306"/>
    </row>
    <row r="15" spans="1:15" ht="12.75" customHeight="1">
      <c r="A15" s="294"/>
      <c r="B15" s="297"/>
      <c r="C15" s="300"/>
      <c r="D15" s="251" t="s">
        <v>30</v>
      </c>
      <c r="E15" s="252">
        <f>'[1]Finals'!I10</f>
        <v>10.3</v>
      </c>
      <c r="F15" s="252">
        <f>'[1]Finals'!O10</f>
        <v>9.3</v>
      </c>
      <c r="G15" s="252">
        <f>'[1]Finals'!U10</f>
        <v>9.4</v>
      </c>
      <c r="H15" s="252">
        <f>'[1]Finals'!X10</f>
        <v>10.4</v>
      </c>
      <c r="I15" s="252">
        <f>'[1]Finals'!AA10</f>
        <v>9.9</v>
      </c>
      <c r="J15" s="252">
        <f>'[1]Finals'!AD10</f>
        <v>9.6</v>
      </c>
      <c r="K15" s="252">
        <f>'[1]Finals'!AG10</f>
        <v>5.7</v>
      </c>
      <c r="L15" s="252">
        <f>'[1]Finals'!AJ10</f>
        <v>10</v>
      </c>
      <c r="M15" s="252">
        <f>'[1]Finals'!AM10</f>
        <v>8.6</v>
      </c>
      <c r="N15" s="303"/>
      <c r="O15" s="306"/>
    </row>
    <row r="16" spans="1:15" ht="12.75" customHeight="1">
      <c r="A16" s="294"/>
      <c r="B16" s="297"/>
      <c r="C16" s="300"/>
      <c r="D16" s="251" t="s">
        <v>31</v>
      </c>
      <c r="E16" s="252">
        <f>'[1]Finals'!J10</f>
        <v>9.5</v>
      </c>
      <c r="F16" s="252">
        <f>'[1]Finals'!P10</f>
        <v>8.8</v>
      </c>
      <c r="G16" s="252"/>
      <c r="H16" s="252"/>
      <c r="I16" s="252"/>
      <c r="J16" s="252"/>
      <c r="K16" s="252"/>
      <c r="L16" s="252"/>
      <c r="M16" s="252"/>
      <c r="N16" s="303"/>
      <c r="O16" s="306"/>
    </row>
    <row r="17" spans="1:15" ht="12.75" customHeight="1">
      <c r="A17" s="294"/>
      <c r="B17" s="297"/>
      <c r="C17" s="300"/>
      <c r="D17" s="251" t="s">
        <v>123</v>
      </c>
      <c r="E17" s="252">
        <f>'[1]Finals'!K10</f>
        <v>9.6</v>
      </c>
      <c r="F17" s="252">
        <f>'[1]Finals'!Q10</f>
        <v>9.8</v>
      </c>
      <c r="G17" s="252"/>
      <c r="H17" s="252"/>
      <c r="I17" s="252"/>
      <c r="J17" s="252"/>
      <c r="K17" s="252"/>
      <c r="L17" s="252"/>
      <c r="M17" s="252"/>
      <c r="N17" s="303"/>
      <c r="O17" s="306"/>
    </row>
    <row r="18" spans="1:15" ht="12.75" customHeight="1">
      <c r="A18" s="294"/>
      <c r="B18" s="297"/>
      <c r="C18" s="300"/>
      <c r="D18" s="251" t="s">
        <v>124</v>
      </c>
      <c r="E18" s="252">
        <f>'[1]Finals'!L10</f>
        <v>10.6</v>
      </c>
      <c r="F18" s="252">
        <f>'[1]Finals'!R10</f>
        <v>10.6</v>
      </c>
      <c r="G18" s="252"/>
      <c r="H18" s="252"/>
      <c r="I18" s="252"/>
      <c r="J18" s="252"/>
      <c r="K18" s="252"/>
      <c r="L18" s="252"/>
      <c r="M18" s="252"/>
      <c r="N18" s="303"/>
      <c r="O18" s="306"/>
    </row>
    <row r="19" spans="1:15" ht="12.75" customHeight="1">
      <c r="A19" s="295"/>
      <c r="B19" s="298"/>
      <c r="C19" s="301"/>
      <c r="D19" s="253" t="s">
        <v>115</v>
      </c>
      <c r="E19" s="254"/>
      <c r="F19" s="254"/>
      <c r="G19" s="254"/>
      <c r="H19" s="254"/>
      <c r="I19" s="254"/>
      <c r="J19" s="254"/>
      <c r="K19" s="254"/>
      <c r="L19" s="254"/>
      <c r="M19" s="254"/>
      <c r="N19" s="304"/>
      <c r="O19" s="307"/>
    </row>
    <row r="20" spans="1:15" ht="10.5" customHeight="1">
      <c r="A20" s="255"/>
      <c r="C20" s="260"/>
      <c r="N20" s="259"/>
      <c r="O20" s="258"/>
    </row>
    <row r="21" spans="1:15" ht="19.5" customHeight="1">
      <c r="A21" s="293" t="s">
        <v>117</v>
      </c>
      <c r="B21" s="296" t="str">
        <f>'[1]Finals'!G12</f>
        <v>Rūta Leila Spriņģe</v>
      </c>
      <c r="C21" s="299" t="s">
        <v>254</v>
      </c>
      <c r="D21" s="248"/>
      <c r="E21" s="249">
        <f>SUM(E22:E27)</f>
        <v>47</v>
      </c>
      <c r="F21" s="249">
        <f aca="true" t="shared" si="2" ref="F21:M21">SUM(F22:F27)+E21</f>
        <v>90.2</v>
      </c>
      <c r="G21" s="249">
        <f t="shared" si="2"/>
        <v>109.9</v>
      </c>
      <c r="H21" s="249">
        <f t="shared" si="2"/>
        <v>129</v>
      </c>
      <c r="I21" s="249">
        <f t="shared" si="2"/>
        <v>146.9</v>
      </c>
      <c r="J21" s="249">
        <f t="shared" si="2"/>
        <v>165.8</v>
      </c>
      <c r="K21" s="249">
        <f t="shared" si="2"/>
        <v>183.70000000000002</v>
      </c>
      <c r="L21" s="249">
        <f t="shared" si="2"/>
        <v>201.8</v>
      </c>
      <c r="M21" s="249">
        <f t="shared" si="2"/>
        <v>201.8</v>
      </c>
      <c r="N21" s="302">
        <f>RANK(M21,($M$5,$M$13,$M$21,$M$29,$M$37,$M$45,$M$53,$M$61),0)</f>
        <v>3</v>
      </c>
      <c r="O21" s="305">
        <f>MAX($M$5,$M$13,$M$21,$M$29,$M$37,$M$45,$M$53,$M$61)-M21</f>
        <v>28.10000000000005</v>
      </c>
    </row>
    <row r="22" spans="1:15" ht="12.75" customHeight="1">
      <c r="A22" s="294"/>
      <c r="B22" s="297"/>
      <c r="C22" s="300"/>
      <c r="D22" s="251" t="s">
        <v>29</v>
      </c>
      <c r="E22" s="252">
        <f>'[1]Finals'!H12</f>
        <v>9.8</v>
      </c>
      <c r="F22" s="252">
        <f>'[1]Finals'!N12</f>
        <v>9.2</v>
      </c>
      <c r="G22" s="252">
        <f>'[1]Finals'!T12</f>
        <v>10.4</v>
      </c>
      <c r="H22" s="252">
        <f>'[1]Finals'!W12</f>
        <v>9</v>
      </c>
      <c r="I22" s="252">
        <f>'[1]Finals'!Z12</f>
        <v>9.6</v>
      </c>
      <c r="J22" s="252">
        <f>'[1]Finals'!AC12</f>
        <v>10.1</v>
      </c>
      <c r="K22" s="252">
        <f>'[1]Finals'!AF12</f>
        <v>9.6</v>
      </c>
      <c r="L22" s="252">
        <f>'[1]Finals'!AI12</f>
        <v>9.3</v>
      </c>
      <c r="M22" s="252">
        <f>'[1]Finals'!AL12</f>
        <v>0</v>
      </c>
      <c r="N22" s="303"/>
      <c r="O22" s="306"/>
    </row>
    <row r="23" spans="1:15" ht="12.75" customHeight="1">
      <c r="A23" s="294"/>
      <c r="B23" s="297"/>
      <c r="C23" s="300"/>
      <c r="D23" s="251" t="s">
        <v>30</v>
      </c>
      <c r="E23" s="252">
        <f>'[1]Finals'!I12</f>
        <v>9.6</v>
      </c>
      <c r="F23" s="252">
        <f>'[1]Finals'!O12</f>
        <v>8.8</v>
      </c>
      <c r="G23" s="252">
        <f>'[1]Finals'!U12</f>
        <v>9.3</v>
      </c>
      <c r="H23" s="252">
        <f>'[1]Finals'!X12</f>
        <v>10.1</v>
      </c>
      <c r="I23" s="252">
        <f>'[1]Finals'!AA12</f>
        <v>8.3</v>
      </c>
      <c r="J23" s="252">
        <f>'[1]Finals'!AD12</f>
        <v>8.8</v>
      </c>
      <c r="K23" s="252">
        <f>'[1]Finals'!AG12</f>
        <v>8.3</v>
      </c>
      <c r="L23" s="252">
        <f>'[1]Finals'!AJ12</f>
        <v>8.8</v>
      </c>
      <c r="M23" s="252">
        <f>'[1]Finals'!AM12</f>
        <v>0</v>
      </c>
      <c r="N23" s="303"/>
      <c r="O23" s="306"/>
    </row>
    <row r="24" spans="1:15" ht="12.75" customHeight="1">
      <c r="A24" s="294"/>
      <c r="B24" s="297"/>
      <c r="C24" s="300"/>
      <c r="D24" s="251" t="s">
        <v>31</v>
      </c>
      <c r="E24" s="252">
        <f>'[1]Finals'!J12</f>
        <v>8.6</v>
      </c>
      <c r="F24" s="252">
        <f>'[1]Finals'!P12</f>
        <v>10.3</v>
      </c>
      <c r="G24" s="252"/>
      <c r="H24" s="252"/>
      <c r="I24" s="252"/>
      <c r="J24" s="252"/>
      <c r="K24" s="252"/>
      <c r="L24" s="252"/>
      <c r="M24" s="252"/>
      <c r="N24" s="303"/>
      <c r="O24" s="306"/>
    </row>
    <row r="25" spans="1:15" ht="12.75" customHeight="1">
      <c r="A25" s="294"/>
      <c r="B25" s="297"/>
      <c r="C25" s="300"/>
      <c r="D25" s="251" t="s">
        <v>123</v>
      </c>
      <c r="E25" s="252">
        <f>'[1]Finals'!K12</f>
        <v>8.6</v>
      </c>
      <c r="F25" s="252">
        <f>'[1]Finals'!Q12</f>
        <v>6.8</v>
      </c>
      <c r="G25" s="252"/>
      <c r="H25" s="252"/>
      <c r="I25" s="252"/>
      <c r="J25" s="252"/>
      <c r="K25" s="252"/>
      <c r="L25" s="252"/>
      <c r="M25" s="252"/>
      <c r="N25" s="303"/>
      <c r="O25" s="306"/>
    </row>
    <row r="26" spans="1:15" ht="12.75" customHeight="1">
      <c r="A26" s="294"/>
      <c r="B26" s="297"/>
      <c r="C26" s="300"/>
      <c r="D26" s="251" t="s">
        <v>124</v>
      </c>
      <c r="E26" s="252">
        <f>'[1]Finals'!L12</f>
        <v>10.4</v>
      </c>
      <c r="F26" s="252">
        <f>'[1]Finals'!R12</f>
        <v>8.1</v>
      </c>
      <c r="G26" s="252"/>
      <c r="H26" s="252"/>
      <c r="I26" s="252"/>
      <c r="J26" s="252"/>
      <c r="K26" s="252"/>
      <c r="L26" s="252"/>
      <c r="M26" s="252"/>
      <c r="N26" s="303"/>
      <c r="O26" s="306"/>
    </row>
    <row r="27" spans="1:15" ht="12.75" customHeight="1">
      <c r="A27" s="295"/>
      <c r="B27" s="298"/>
      <c r="C27" s="301"/>
      <c r="D27" s="253" t="s">
        <v>115</v>
      </c>
      <c r="E27" s="254"/>
      <c r="F27" s="254"/>
      <c r="G27" s="254"/>
      <c r="H27" s="254"/>
      <c r="I27" s="254"/>
      <c r="J27" s="254"/>
      <c r="K27" s="254"/>
      <c r="L27" s="254"/>
      <c r="M27" s="254"/>
      <c r="N27" s="304"/>
      <c r="O27" s="307"/>
    </row>
    <row r="28" spans="1:15" ht="9" customHeight="1">
      <c r="A28" s="255"/>
      <c r="B28" s="256"/>
      <c r="C28" s="257"/>
      <c r="E28" s="258"/>
      <c r="F28" s="258"/>
      <c r="G28" s="258"/>
      <c r="H28" s="258"/>
      <c r="I28" s="258"/>
      <c r="J28" s="258"/>
      <c r="K28" s="258"/>
      <c r="L28" s="258"/>
      <c r="M28" s="258"/>
      <c r="N28" s="259"/>
      <c r="O28" s="258"/>
    </row>
    <row r="29" spans="1:15" ht="18.75" customHeight="1">
      <c r="A29" s="293" t="s">
        <v>118</v>
      </c>
      <c r="B29" s="296" t="str">
        <f>'[1]Finals'!G14</f>
        <v>Sabīne Koluža</v>
      </c>
      <c r="C29" s="299" t="s">
        <v>254</v>
      </c>
      <c r="D29" s="248"/>
      <c r="E29" s="249">
        <f>SUM(E30:E35)</f>
        <v>45.2</v>
      </c>
      <c r="F29" s="249">
        <f aca="true" t="shared" si="3" ref="F29:M29">SUM(F30:F35)+E29</f>
        <v>86.9</v>
      </c>
      <c r="G29" s="249">
        <f t="shared" si="3"/>
        <v>103.60000000000001</v>
      </c>
      <c r="H29" s="249">
        <f t="shared" si="3"/>
        <v>103.60000000000001</v>
      </c>
      <c r="I29" s="249">
        <f t="shared" si="3"/>
        <v>103.60000000000001</v>
      </c>
      <c r="J29" s="249">
        <f t="shared" si="3"/>
        <v>103.60000000000001</v>
      </c>
      <c r="K29" s="249">
        <f t="shared" si="3"/>
        <v>103.60000000000001</v>
      </c>
      <c r="L29" s="249">
        <f t="shared" si="3"/>
        <v>103.60000000000001</v>
      </c>
      <c r="M29" s="249">
        <f t="shared" si="3"/>
        <v>103.60000000000001</v>
      </c>
      <c r="N29" s="302">
        <f>RANK(M29,($M$5,$M$13,$M$21,$M$29,$M$37,$M$45,$M$53,$M$61),0)</f>
        <v>8</v>
      </c>
      <c r="O29" s="305">
        <f>MAX($M$5,$M$13,$M$21,$M$29,$M$37,$M$45,$M$53,$M$61)-M29</f>
        <v>126.30000000000005</v>
      </c>
    </row>
    <row r="30" spans="1:15" ht="12.75" customHeight="1">
      <c r="A30" s="294"/>
      <c r="B30" s="297"/>
      <c r="C30" s="300"/>
      <c r="D30" s="251" t="s">
        <v>29</v>
      </c>
      <c r="E30" s="252">
        <f>'[1]Finals'!H14</f>
        <v>8.9</v>
      </c>
      <c r="F30" s="252">
        <f>'[1]Finals'!N14</f>
        <v>7.8</v>
      </c>
      <c r="G30" s="252">
        <f>'[1]Finals'!T14</f>
        <v>7.8</v>
      </c>
      <c r="H30" s="252">
        <f>'[1]Finals'!W14</f>
        <v>0</v>
      </c>
      <c r="I30" s="252">
        <f>'[1]Finals'!Z14</f>
        <v>0</v>
      </c>
      <c r="J30" s="252">
        <f>'[1]Finals'!AC14</f>
        <v>0</v>
      </c>
      <c r="K30" s="252">
        <f>'[1]Finals'!AF14</f>
        <v>0</v>
      </c>
      <c r="L30" s="252">
        <f>'[1]Finals'!AI14</f>
        <v>0</v>
      </c>
      <c r="M30" s="252">
        <f>'[1]Finals'!AL14</f>
        <v>0</v>
      </c>
      <c r="N30" s="303"/>
      <c r="O30" s="306"/>
    </row>
    <row r="31" spans="1:15" ht="12.75" customHeight="1">
      <c r="A31" s="294"/>
      <c r="B31" s="297"/>
      <c r="C31" s="300"/>
      <c r="D31" s="251" t="s">
        <v>30</v>
      </c>
      <c r="E31" s="252">
        <f>'[1]Finals'!I14</f>
        <v>9.2</v>
      </c>
      <c r="F31" s="252">
        <f>'[1]Finals'!O14</f>
        <v>10.2</v>
      </c>
      <c r="G31" s="252">
        <f>'[1]Finals'!U14</f>
        <v>8.9</v>
      </c>
      <c r="H31" s="252">
        <f>'[1]Finals'!X14</f>
        <v>0</v>
      </c>
      <c r="I31" s="252">
        <f>'[1]Finals'!AA14</f>
        <v>0</v>
      </c>
      <c r="J31" s="252">
        <f>'[1]Finals'!AD14</f>
        <v>0</v>
      </c>
      <c r="K31" s="252">
        <f>'[1]Finals'!AG14</f>
        <v>0</v>
      </c>
      <c r="L31" s="252">
        <f>'[1]Finals'!AJ14</f>
        <v>0</v>
      </c>
      <c r="M31" s="252">
        <f>'[1]Finals'!AM14</f>
        <v>0</v>
      </c>
      <c r="N31" s="303"/>
      <c r="O31" s="306"/>
    </row>
    <row r="32" spans="1:15" ht="12.75" customHeight="1">
      <c r="A32" s="294"/>
      <c r="B32" s="297"/>
      <c r="C32" s="300"/>
      <c r="D32" s="251" t="s">
        <v>31</v>
      </c>
      <c r="E32" s="252">
        <f>'[1]Finals'!J14</f>
        <v>8.8</v>
      </c>
      <c r="F32" s="252">
        <f>'[1]Finals'!P14</f>
        <v>9.1</v>
      </c>
      <c r="G32" s="252"/>
      <c r="H32" s="252"/>
      <c r="I32" s="252"/>
      <c r="J32" s="252"/>
      <c r="K32" s="252"/>
      <c r="L32" s="252"/>
      <c r="M32" s="252"/>
      <c r="N32" s="303"/>
      <c r="O32" s="306"/>
    </row>
    <row r="33" spans="1:15" ht="12.75" customHeight="1">
      <c r="A33" s="294"/>
      <c r="B33" s="297"/>
      <c r="C33" s="300"/>
      <c r="D33" s="251" t="s">
        <v>123</v>
      </c>
      <c r="E33" s="252">
        <f>'[1]Finals'!K14</f>
        <v>8.1</v>
      </c>
      <c r="F33" s="252">
        <f>'[1]Finals'!Q14</f>
        <v>7.5</v>
      </c>
      <c r="G33" s="252"/>
      <c r="H33" s="252"/>
      <c r="I33" s="252"/>
      <c r="J33" s="252"/>
      <c r="K33" s="252"/>
      <c r="L33" s="252"/>
      <c r="M33" s="252"/>
      <c r="N33" s="303"/>
      <c r="O33" s="306"/>
    </row>
    <row r="34" spans="1:15" ht="12.75" customHeight="1">
      <c r="A34" s="294"/>
      <c r="B34" s="297"/>
      <c r="C34" s="300"/>
      <c r="D34" s="251" t="s">
        <v>124</v>
      </c>
      <c r="E34" s="252">
        <f>'[1]Finals'!L14</f>
        <v>10.2</v>
      </c>
      <c r="F34" s="252">
        <f>'[1]Finals'!R14</f>
        <v>7.1</v>
      </c>
      <c r="G34" s="252"/>
      <c r="H34" s="252"/>
      <c r="I34" s="252"/>
      <c r="J34" s="252"/>
      <c r="K34" s="252"/>
      <c r="L34" s="252"/>
      <c r="M34" s="252"/>
      <c r="N34" s="303"/>
      <c r="O34" s="306"/>
    </row>
    <row r="35" spans="1:15" ht="12.75" customHeight="1">
      <c r="A35" s="295"/>
      <c r="B35" s="298"/>
      <c r="C35" s="301"/>
      <c r="D35" s="253" t="s">
        <v>115</v>
      </c>
      <c r="E35" s="254"/>
      <c r="F35" s="254"/>
      <c r="G35" s="254"/>
      <c r="H35" s="254"/>
      <c r="I35" s="254"/>
      <c r="J35" s="254"/>
      <c r="K35" s="254"/>
      <c r="L35" s="254"/>
      <c r="M35" s="254"/>
      <c r="N35" s="304"/>
      <c r="O35" s="307"/>
    </row>
    <row r="36" spans="1:15" ht="6.75" customHeight="1">
      <c r="A36" s="255"/>
      <c r="C36" s="260"/>
      <c r="N36" s="259"/>
      <c r="O36" s="258"/>
    </row>
    <row r="37" spans="1:15" ht="18" customHeight="1">
      <c r="A37" s="293" t="s">
        <v>119</v>
      </c>
      <c r="B37" s="296" t="str">
        <f>'[1]Finals'!G16</f>
        <v>Anna Šukste</v>
      </c>
      <c r="C37" s="299" t="s">
        <v>254</v>
      </c>
      <c r="D37" s="248"/>
      <c r="E37" s="249">
        <f>SUM(E38:E43)</f>
        <v>46.2</v>
      </c>
      <c r="F37" s="249">
        <f aca="true" t="shared" si="4" ref="F37:M37">SUM(F38:F43)+E37</f>
        <v>90.10000000000001</v>
      </c>
      <c r="G37" s="249">
        <f t="shared" si="4"/>
        <v>108</v>
      </c>
      <c r="H37" s="249">
        <f t="shared" si="4"/>
        <v>126.8</v>
      </c>
      <c r="I37" s="249">
        <f t="shared" si="4"/>
        <v>146.1</v>
      </c>
      <c r="J37" s="249">
        <f t="shared" si="4"/>
        <v>161.79999999999998</v>
      </c>
      <c r="K37" s="249">
        <f t="shared" si="4"/>
        <v>161.79999999999998</v>
      </c>
      <c r="L37" s="249">
        <f t="shared" si="4"/>
        <v>161.79999999999998</v>
      </c>
      <c r="M37" s="249">
        <f t="shared" si="4"/>
        <v>161.79999999999998</v>
      </c>
      <c r="N37" s="302">
        <f>RANK(M37,($M$5,$M$13,$M$21,$M$29,$M$37,$M$45,$M$53,$M$61),0)</f>
        <v>5</v>
      </c>
      <c r="O37" s="305">
        <f>MAX($M$5,$M$13,$M$21,$M$29,$M$37,$M$45,$M$53,$M$61)-M37</f>
        <v>68.10000000000008</v>
      </c>
    </row>
    <row r="38" spans="1:15" ht="12.75" customHeight="1">
      <c r="A38" s="294"/>
      <c r="B38" s="297"/>
      <c r="C38" s="300"/>
      <c r="D38" s="251" t="s">
        <v>29</v>
      </c>
      <c r="E38" s="252">
        <f>'[1]Finals'!H16</f>
        <v>8.8</v>
      </c>
      <c r="F38" s="252">
        <f>'[1]Finals'!N16</f>
        <v>8.3</v>
      </c>
      <c r="G38" s="252">
        <f>'[1]Finals'!T16</f>
        <v>8.9</v>
      </c>
      <c r="H38" s="252">
        <f>'[1]Finals'!W16</f>
        <v>8.8</v>
      </c>
      <c r="I38" s="252">
        <f>'[1]Finals'!Z16</f>
        <v>10.5</v>
      </c>
      <c r="J38" s="252">
        <f>'[1]Finals'!AC16</f>
        <v>7.6</v>
      </c>
      <c r="K38" s="252">
        <f>'[1]Finals'!AF16</f>
        <v>0</v>
      </c>
      <c r="L38" s="252">
        <f>'[1]Finals'!AI16</f>
        <v>0</v>
      </c>
      <c r="M38" s="252">
        <f>'[1]Finals'!AL16</f>
        <v>0</v>
      </c>
      <c r="N38" s="303"/>
      <c r="O38" s="306"/>
    </row>
    <row r="39" spans="1:15" ht="12.75" customHeight="1">
      <c r="A39" s="294"/>
      <c r="B39" s="297"/>
      <c r="C39" s="300"/>
      <c r="D39" s="251" t="s">
        <v>30</v>
      </c>
      <c r="E39" s="252">
        <f>'[1]Finals'!I16</f>
        <v>8.1</v>
      </c>
      <c r="F39" s="252">
        <f>'[1]Finals'!O16</f>
        <v>8.9</v>
      </c>
      <c r="G39" s="252">
        <f>'[1]Finals'!U16</f>
        <v>9</v>
      </c>
      <c r="H39" s="252">
        <f>'[1]Finals'!X16</f>
        <v>10</v>
      </c>
      <c r="I39" s="252">
        <f>'[1]Finals'!AA16</f>
        <v>8.8</v>
      </c>
      <c r="J39" s="252">
        <f>'[1]Finals'!AD16</f>
        <v>8.1</v>
      </c>
      <c r="K39" s="252">
        <f>'[1]Finals'!AG16</f>
        <v>0</v>
      </c>
      <c r="L39" s="252">
        <f>'[1]Finals'!AJ16</f>
        <v>0</v>
      </c>
      <c r="M39" s="252">
        <f>'[1]Finals'!AM16</f>
        <v>0</v>
      </c>
      <c r="N39" s="303"/>
      <c r="O39" s="306"/>
    </row>
    <row r="40" spans="1:15" ht="12.75" customHeight="1">
      <c r="A40" s="294"/>
      <c r="B40" s="297"/>
      <c r="C40" s="300"/>
      <c r="D40" s="251" t="s">
        <v>31</v>
      </c>
      <c r="E40" s="252">
        <f>'[1]Finals'!J16</f>
        <v>8.6</v>
      </c>
      <c r="F40" s="252">
        <f>'[1]Finals'!P16</f>
        <v>10.7</v>
      </c>
      <c r="G40" s="252"/>
      <c r="H40" s="252"/>
      <c r="I40" s="252"/>
      <c r="J40" s="252"/>
      <c r="K40" s="252"/>
      <c r="L40" s="252"/>
      <c r="M40" s="252"/>
      <c r="N40" s="303"/>
      <c r="O40" s="306"/>
    </row>
    <row r="41" spans="1:15" ht="12.75" customHeight="1">
      <c r="A41" s="294"/>
      <c r="B41" s="297"/>
      <c r="C41" s="300"/>
      <c r="D41" s="251" t="s">
        <v>123</v>
      </c>
      <c r="E41" s="252">
        <f>'[1]Finals'!K16</f>
        <v>9.9</v>
      </c>
      <c r="F41" s="252">
        <f>'[1]Finals'!Q16</f>
        <v>8.9</v>
      </c>
      <c r="G41" s="252"/>
      <c r="H41" s="252"/>
      <c r="I41" s="252"/>
      <c r="J41" s="252"/>
      <c r="K41" s="252"/>
      <c r="L41" s="252"/>
      <c r="M41" s="252"/>
      <c r="N41" s="303"/>
      <c r="O41" s="306"/>
    </row>
    <row r="42" spans="1:15" ht="12.75" customHeight="1">
      <c r="A42" s="294"/>
      <c r="B42" s="297"/>
      <c r="C42" s="300"/>
      <c r="D42" s="251" t="s">
        <v>124</v>
      </c>
      <c r="E42" s="252">
        <f>'[1]Finals'!L16</f>
        <v>10.8</v>
      </c>
      <c r="F42" s="252">
        <f>'[1]Finals'!R16</f>
        <v>7.1</v>
      </c>
      <c r="G42" s="252"/>
      <c r="H42" s="252"/>
      <c r="I42" s="252"/>
      <c r="J42" s="252"/>
      <c r="K42" s="252"/>
      <c r="L42" s="252"/>
      <c r="M42" s="252"/>
      <c r="N42" s="303"/>
      <c r="O42" s="306"/>
    </row>
    <row r="43" spans="1:15" ht="12.75" customHeight="1">
      <c r="A43" s="295"/>
      <c r="B43" s="298"/>
      <c r="C43" s="301"/>
      <c r="D43" s="253" t="s">
        <v>115</v>
      </c>
      <c r="E43" s="254"/>
      <c r="F43" s="254"/>
      <c r="G43" s="254"/>
      <c r="H43" s="254"/>
      <c r="I43" s="254"/>
      <c r="J43" s="254"/>
      <c r="K43" s="254"/>
      <c r="L43" s="254"/>
      <c r="M43" s="254"/>
      <c r="N43" s="304"/>
      <c r="O43" s="307"/>
    </row>
    <row r="44" spans="1:15" ht="11.25" customHeight="1">
      <c r="A44" s="255"/>
      <c r="B44" s="256"/>
      <c r="C44" s="257"/>
      <c r="E44" s="258"/>
      <c r="F44" s="258"/>
      <c r="G44" s="258"/>
      <c r="H44" s="258"/>
      <c r="I44" s="258"/>
      <c r="J44" s="258"/>
      <c r="K44" s="258"/>
      <c r="L44" s="258"/>
      <c r="M44" s="258"/>
      <c r="N44" s="259"/>
      <c r="O44" s="258"/>
    </row>
    <row r="45" spans="1:15" ht="18" customHeight="1">
      <c r="A45" s="293" t="s">
        <v>120</v>
      </c>
      <c r="B45" s="296" t="str">
        <f>'[1]Finals'!G18</f>
        <v>Laura Vdobčenko</v>
      </c>
      <c r="C45" s="299" t="s">
        <v>254</v>
      </c>
      <c r="D45" s="248"/>
      <c r="E45" s="249">
        <f>SUM(E46:E51)</f>
        <v>45.7</v>
      </c>
      <c r="F45" s="249">
        <f aca="true" t="shared" si="5" ref="F45:M45">SUM(F46:F51)+E45</f>
        <v>91.4</v>
      </c>
      <c r="G45" s="249">
        <f t="shared" si="5"/>
        <v>111.4</v>
      </c>
      <c r="H45" s="249">
        <f t="shared" si="5"/>
        <v>128</v>
      </c>
      <c r="I45" s="249">
        <f t="shared" si="5"/>
        <v>146.4</v>
      </c>
      <c r="J45" s="249">
        <f t="shared" si="5"/>
        <v>165.9</v>
      </c>
      <c r="K45" s="249">
        <f t="shared" si="5"/>
        <v>185</v>
      </c>
      <c r="L45" s="249">
        <f t="shared" si="5"/>
        <v>204.3</v>
      </c>
      <c r="M45" s="249">
        <f t="shared" si="5"/>
        <v>224.20000000000002</v>
      </c>
      <c r="N45" s="302">
        <f>RANK(M45,($M$5,$M$13,$M$21,$M$29,$M$37,$M$45,$M$53,$M$61),0)</f>
        <v>2</v>
      </c>
      <c r="O45" s="305">
        <f>MAX($M$5,$M$13,$M$21,$M$29,$M$37,$M$45,$M$53,$M$61)-M45</f>
        <v>5.7000000000000455</v>
      </c>
    </row>
    <row r="46" spans="1:15" ht="12.75" customHeight="1">
      <c r="A46" s="294"/>
      <c r="B46" s="297"/>
      <c r="C46" s="300"/>
      <c r="D46" s="251" t="s">
        <v>29</v>
      </c>
      <c r="E46" s="252">
        <f>'[1]Finals'!H18</f>
        <v>9.8</v>
      </c>
      <c r="F46" s="252">
        <f>'[1]Finals'!N18</f>
        <v>8.5</v>
      </c>
      <c r="G46" s="252">
        <f>'[1]Finals'!T18</f>
        <v>9.4</v>
      </c>
      <c r="H46" s="252">
        <f>'[1]Finals'!W18</f>
        <v>7.2</v>
      </c>
      <c r="I46" s="252">
        <f>'[1]Finals'!Z18</f>
        <v>8.6</v>
      </c>
      <c r="J46" s="252">
        <f>'[1]Finals'!AC18</f>
        <v>10.3</v>
      </c>
      <c r="K46" s="252">
        <f>'[1]Finals'!AF18</f>
        <v>9</v>
      </c>
      <c r="L46" s="252">
        <f>'[1]Finals'!AI18</f>
        <v>9.1</v>
      </c>
      <c r="M46" s="252">
        <f>'[1]Finals'!AL18</f>
        <v>10.1</v>
      </c>
      <c r="N46" s="303"/>
      <c r="O46" s="306"/>
    </row>
    <row r="47" spans="1:15" ht="12.75" customHeight="1">
      <c r="A47" s="294"/>
      <c r="B47" s="297"/>
      <c r="C47" s="300"/>
      <c r="D47" s="251" t="s">
        <v>30</v>
      </c>
      <c r="E47" s="252">
        <f>'[1]Finals'!I18</f>
        <v>8.3</v>
      </c>
      <c r="F47" s="252">
        <f>'[1]Finals'!O18</f>
        <v>9.3</v>
      </c>
      <c r="G47" s="252">
        <f>'[1]Finals'!U18</f>
        <v>10.6</v>
      </c>
      <c r="H47" s="252">
        <f>'[1]Finals'!X18</f>
        <v>9.4</v>
      </c>
      <c r="I47" s="252">
        <f>'[1]Finals'!AA18</f>
        <v>9.8</v>
      </c>
      <c r="J47" s="252">
        <f>'[1]Finals'!AD18</f>
        <v>9.2</v>
      </c>
      <c r="K47" s="252">
        <f>'[1]Finals'!AG18</f>
        <v>10.1</v>
      </c>
      <c r="L47" s="252">
        <f>'[1]Finals'!AJ18</f>
        <v>10.2</v>
      </c>
      <c r="M47" s="252">
        <f>'[1]Finals'!AM18</f>
        <v>9.8</v>
      </c>
      <c r="N47" s="303"/>
      <c r="O47" s="306"/>
    </row>
    <row r="48" spans="1:15" ht="12.75" customHeight="1">
      <c r="A48" s="294"/>
      <c r="B48" s="297"/>
      <c r="C48" s="300"/>
      <c r="D48" s="251" t="s">
        <v>31</v>
      </c>
      <c r="E48" s="252">
        <f>'[1]Finals'!J18</f>
        <v>9.6</v>
      </c>
      <c r="F48" s="252">
        <f>'[1]Finals'!P18</f>
        <v>10.4</v>
      </c>
      <c r="G48" s="252"/>
      <c r="H48" s="252"/>
      <c r="I48" s="252"/>
      <c r="J48" s="252"/>
      <c r="K48" s="252"/>
      <c r="L48" s="252"/>
      <c r="M48" s="252"/>
      <c r="N48" s="303"/>
      <c r="O48" s="306"/>
    </row>
    <row r="49" spans="1:15" ht="12.75" customHeight="1">
      <c r="A49" s="294"/>
      <c r="B49" s="297"/>
      <c r="C49" s="300"/>
      <c r="D49" s="251" t="s">
        <v>123</v>
      </c>
      <c r="E49" s="252">
        <f>'[1]Finals'!K18</f>
        <v>9.6</v>
      </c>
      <c r="F49" s="252">
        <f>'[1]Finals'!Q18</f>
        <v>9.3</v>
      </c>
      <c r="G49" s="252"/>
      <c r="H49" s="252"/>
      <c r="I49" s="252"/>
      <c r="J49" s="252"/>
      <c r="K49" s="252"/>
      <c r="L49" s="252"/>
      <c r="M49" s="252"/>
      <c r="N49" s="303"/>
      <c r="O49" s="306"/>
    </row>
    <row r="50" spans="1:15" ht="12.75" customHeight="1">
      <c r="A50" s="294"/>
      <c r="B50" s="297"/>
      <c r="C50" s="300"/>
      <c r="D50" s="251" t="s">
        <v>124</v>
      </c>
      <c r="E50" s="252">
        <f>'[1]Finals'!L18</f>
        <v>8.4</v>
      </c>
      <c r="F50" s="252">
        <f>'[1]Finals'!R18</f>
        <v>8.2</v>
      </c>
      <c r="G50" s="252"/>
      <c r="H50" s="252"/>
      <c r="I50" s="252"/>
      <c r="J50" s="252"/>
      <c r="K50" s="252"/>
      <c r="L50" s="252"/>
      <c r="M50" s="252"/>
      <c r="N50" s="303"/>
      <c r="O50" s="306"/>
    </row>
    <row r="51" spans="1:15" ht="12.75" customHeight="1">
      <c r="A51" s="295"/>
      <c r="B51" s="298"/>
      <c r="C51" s="301"/>
      <c r="D51" s="253" t="s">
        <v>115</v>
      </c>
      <c r="E51" s="254"/>
      <c r="F51" s="254"/>
      <c r="G51" s="254"/>
      <c r="H51" s="254"/>
      <c r="I51" s="254"/>
      <c r="J51" s="254"/>
      <c r="K51" s="254"/>
      <c r="L51" s="254"/>
      <c r="M51" s="254"/>
      <c r="N51" s="304"/>
      <c r="O51" s="307"/>
    </row>
    <row r="52" spans="1:15" ht="10.5" customHeight="1">
      <c r="A52" s="255"/>
      <c r="N52" s="259"/>
      <c r="O52" s="258"/>
    </row>
    <row r="53" spans="1:15" ht="22.5" customHeight="1">
      <c r="A53" s="293" t="s">
        <v>121</v>
      </c>
      <c r="B53" s="296" t="str">
        <f>'[1]Finals'!G20</f>
        <v>Ingrīda Mendriķe</v>
      </c>
      <c r="C53" s="299" t="s">
        <v>254</v>
      </c>
      <c r="D53" s="248"/>
      <c r="E53" s="249">
        <f>SUM(E54:E59)</f>
        <v>46.8</v>
      </c>
      <c r="F53" s="249">
        <f aca="true" t="shared" si="6" ref="F53:M53">SUM(F54:F59)+E53</f>
        <v>92</v>
      </c>
      <c r="G53" s="249">
        <f t="shared" si="6"/>
        <v>109.4</v>
      </c>
      <c r="H53" s="249">
        <f t="shared" si="6"/>
        <v>128.6</v>
      </c>
      <c r="I53" s="249">
        <f t="shared" si="6"/>
        <v>146</v>
      </c>
      <c r="J53" s="249">
        <f t="shared" si="6"/>
        <v>146</v>
      </c>
      <c r="K53" s="249">
        <f t="shared" si="6"/>
        <v>146</v>
      </c>
      <c r="L53" s="249">
        <f t="shared" si="6"/>
        <v>146</v>
      </c>
      <c r="M53" s="249">
        <f t="shared" si="6"/>
        <v>146</v>
      </c>
      <c r="N53" s="302">
        <f>RANK(M53,($M$5,$M$13,$M$21,$M$29,$M$37,$M$45,$M$53,$M$61),0)</f>
        <v>6</v>
      </c>
      <c r="O53" s="305">
        <f>MAX($M$5,$M$13,$M$21,$M$29,$M$37,$M$45,$M$53,$M$61)-M53</f>
        <v>83.90000000000006</v>
      </c>
    </row>
    <row r="54" spans="1:15" ht="12.75" customHeight="1">
      <c r="A54" s="294"/>
      <c r="B54" s="297"/>
      <c r="C54" s="300"/>
      <c r="D54" s="251" t="s">
        <v>29</v>
      </c>
      <c r="E54" s="252">
        <f>'[1]Finals'!H20</f>
        <v>9.1</v>
      </c>
      <c r="F54" s="252">
        <f>'[1]Finals'!N20</f>
        <v>8.8</v>
      </c>
      <c r="G54" s="252">
        <f>'[1]Finals'!T20</f>
        <v>9.6</v>
      </c>
      <c r="H54" s="252">
        <f>'[1]Finals'!W20</f>
        <v>10.5</v>
      </c>
      <c r="I54" s="252">
        <f>'[1]Finals'!Z20</f>
        <v>8.7</v>
      </c>
      <c r="J54" s="252">
        <f>'[1]Finals'!AC20</f>
        <v>0</v>
      </c>
      <c r="K54" s="252">
        <f>'[1]Finals'!AF20</f>
        <v>0</v>
      </c>
      <c r="L54" s="252">
        <f>'[1]Finals'!AI20</f>
        <v>0</v>
      </c>
      <c r="M54" s="252">
        <f>'[1]Finals'!AL20</f>
        <v>0</v>
      </c>
      <c r="N54" s="303"/>
      <c r="O54" s="306"/>
    </row>
    <row r="55" spans="1:15" ht="12.75" customHeight="1">
      <c r="A55" s="294"/>
      <c r="B55" s="297"/>
      <c r="C55" s="300"/>
      <c r="D55" s="251" t="s">
        <v>30</v>
      </c>
      <c r="E55" s="252">
        <f>'[1]Finals'!I20</f>
        <v>9.3</v>
      </c>
      <c r="F55" s="252">
        <f>'[1]Finals'!O20</f>
        <v>7.5</v>
      </c>
      <c r="G55" s="252">
        <f>'[1]Finals'!U20</f>
        <v>7.8</v>
      </c>
      <c r="H55" s="252">
        <f>'[1]Finals'!X20</f>
        <v>8.7</v>
      </c>
      <c r="I55" s="252">
        <f>'[1]Finals'!AA20</f>
        <v>8.7</v>
      </c>
      <c r="J55" s="252">
        <f>'[1]Finals'!AD20</f>
        <v>0</v>
      </c>
      <c r="K55" s="252">
        <f>'[1]Finals'!AG20</f>
        <v>0</v>
      </c>
      <c r="L55" s="252">
        <f>'[1]Finals'!AJ20</f>
        <v>0</v>
      </c>
      <c r="M55" s="252">
        <f>'[1]Finals'!AM20</f>
        <v>0</v>
      </c>
      <c r="N55" s="303"/>
      <c r="O55" s="306"/>
    </row>
    <row r="56" spans="1:15" ht="12.75" customHeight="1">
      <c r="A56" s="294"/>
      <c r="B56" s="297"/>
      <c r="C56" s="300"/>
      <c r="D56" s="251" t="s">
        <v>31</v>
      </c>
      <c r="E56" s="252">
        <f>'[1]Finals'!J20</f>
        <v>10.2</v>
      </c>
      <c r="F56" s="252">
        <f>'[1]Finals'!P20</f>
        <v>10.5</v>
      </c>
      <c r="G56" s="252"/>
      <c r="H56" s="252"/>
      <c r="I56" s="252"/>
      <c r="J56" s="252"/>
      <c r="K56" s="252"/>
      <c r="L56" s="252"/>
      <c r="M56" s="252"/>
      <c r="N56" s="303"/>
      <c r="O56" s="306"/>
    </row>
    <row r="57" spans="1:15" ht="12.75" customHeight="1">
      <c r="A57" s="294"/>
      <c r="B57" s="297"/>
      <c r="C57" s="300"/>
      <c r="D57" s="251" t="s">
        <v>123</v>
      </c>
      <c r="E57" s="252">
        <f>'[1]Finals'!K20</f>
        <v>8.2</v>
      </c>
      <c r="F57" s="252">
        <f>'[1]Finals'!Q20</f>
        <v>9.5</v>
      </c>
      <c r="G57" s="252"/>
      <c r="H57" s="252"/>
      <c r="I57" s="252"/>
      <c r="J57" s="252"/>
      <c r="K57" s="252"/>
      <c r="L57" s="252"/>
      <c r="M57" s="252"/>
      <c r="N57" s="303"/>
      <c r="O57" s="306"/>
    </row>
    <row r="58" spans="1:15" ht="12.75" customHeight="1">
      <c r="A58" s="294"/>
      <c r="B58" s="297"/>
      <c r="C58" s="300"/>
      <c r="D58" s="251" t="s">
        <v>124</v>
      </c>
      <c r="E58" s="252">
        <f>'[1]Finals'!L20</f>
        <v>10</v>
      </c>
      <c r="F58" s="252">
        <f>'[1]Finals'!R20</f>
        <v>8.9</v>
      </c>
      <c r="G58" s="252"/>
      <c r="H58" s="252"/>
      <c r="I58" s="252"/>
      <c r="J58" s="252"/>
      <c r="K58" s="252"/>
      <c r="L58" s="252"/>
      <c r="M58" s="252"/>
      <c r="N58" s="303"/>
      <c r="O58" s="306"/>
    </row>
    <row r="59" spans="1:15" ht="12.75" customHeight="1">
      <c r="A59" s="295"/>
      <c r="B59" s="298"/>
      <c r="C59" s="301"/>
      <c r="D59" s="253" t="s">
        <v>115</v>
      </c>
      <c r="E59" s="254"/>
      <c r="F59" s="254"/>
      <c r="G59" s="254"/>
      <c r="H59" s="254"/>
      <c r="I59" s="254"/>
      <c r="J59" s="254"/>
      <c r="K59" s="254"/>
      <c r="L59" s="254"/>
      <c r="M59" s="254"/>
      <c r="N59" s="304"/>
      <c r="O59" s="307"/>
    </row>
    <row r="60" spans="1:15" ht="9.75" customHeight="1">
      <c r="A60" s="255"/>
      <c r="B60" s="256"/>
      <c r="C60" s="256"/>
      <c r="E60" s="258"/>
      <c r="F60" s="258"/>
      <c r="G60" s="258"/>
      <c r="H60" s="258"/>
      <c r="I60" s="258"/>
      <c r="J60" s="258"/>
      <c r="K60" s="258"/>
      <c r="L60" s="258"/>
      <c r="M60" s="258"/>
      <c r="N60" s="259"/>
      <c r="O60" s="258"/>
    </row>
    <row r="61" spans="1:15" ht="18.75" customHeight="1">
      <c r="A61" s="293" t="s">
        <v>122</v>
      </c>
      <c r="B61" s="296" t="str">
        <f>'[1]Finals'!G22</f>
        <v>Elīna Priede</v>
      </c>
      <c r="C61" s="299" t="s">
        <v>254</v>
      </c>
      <c r="D61" s="248"/>
      <c r="E61" s="249">
        <f>SUM(E62:E67)</f>
        <v>47.5</v>
      </c>
      <c r="F61" s="249">
        <f aca="true" t="shared" si="7" ref="F61:M61">SUM(F62:F67)+E61</f>
        <v>95.9</v>
      </c>
      <c r="G61" s="249">
        <f t="shared" si="7"/>
        <v>111.7</v>
      </c>
      <c r="H61" s="249">
        <f t="shared" si="7"/>
        <v>126.7</v>
      </c>
      <c r="I61" s="249">
        <f t="shared" si="7"/>
        <v>147.1</v>
      </c>
      <c r="J61" s="249">
        <f t="shared" si="7"/>
        <v>165.7</v>
      </c>
      <c r="K61" s="249">
        <f t="shared" si="7"/>
        <v>182.79999999999998</v>
      </c>
      <c r="L61" s="249">
        <f t="shared" si="7"/>
        <v>182.79999999999998</v>
      </c>
      <c r="M61" s="249">
        <f t="shared" si="7"/>
        <v>182.79999999999998</v>
      </c>
      <c r="N61" s="302">
        <f>RANK(M61,($M$5,$M$13,$M$21,$M$29,$M$37,$M$45,$M$53,$M$61),0)</f>
        <v>4</v>
      </c>
      <c r="O61" s="305">
        <f>MAX($M$5,$M$13,$M$21,$M$29,$M$37,$M$45,$M$53,$M$61)-M61</f>
        <v>47.10000000000008</v>
      </c>
    </row>
    <row r="62" spans="1:15" ht="12.75" customHeight="1">
      <c r="A62" s="294"/>
      <c r="B62" s="297"/>
      <c r="C62" s="300"/>
      <c r="D62" s="251" t="s">
        <v>29</v>
      </c>
      <c r="E62" s="252">
        <f>'[1]Finals'!H22</f>
        <v>10.4</v>
      </c>
      <c r="F62" s="252">
        <f>'[1]Finals'!N22</f>
        <v>10</v>
      </c>
      <c r="G62" s="252">
        <f>'[1]Finals'!T22</f>
        <v>7.8</v>
      </c>
      <c r="H62" s="252">
        <f>'[1]Finals'!W22</f>
        <v>9.5</v>
      </c>
      <c r="I62" s="252">
        <f>'[1]Finals'!Z22</f>
        <v>10.4</v>
      </c>
      <c r="J62" s="252">
        <f>'[1]Finals'!AC22</f>
        <v>9.2</v>
      </c>
      <c r="K62" s="252">
        <f>'[1]Finals'!AF22</f>
        <v>7.8</v>
      </c>
      <c r="L62" s="252">
        <f>'[1]Finals'!AI22</f>
        <v>0</v>
      </c>
      <c r="M62" s="252">
        <f>'[1]Finals'!AL22</f>
        <v>0</v>
      </c>
      <c r="N62" s="303"/>
      <c r="O62" s="306"/>
    </row>
    <row r="63" spans="1:15" ht="12.75" customHeight="1">
      <c r="A63" s="294"/>
      <c r="B63" s="297"/>
      <c r="C63" s="300"/>
      <c r="D63" s="251" t="s">
        <v>30</v>
      </c>
      <c r="E63" s="252">
        <f>'[1]Finals'!I22</f>
        <v>8.3</v>
      </c>
      <c r="F63" s="252">
        <f>'[1]Finals'!O22</f>
        <v>8.6</v>
      </c>
      <c r="G63" s="252">
        <f>'[1]Finals'!U22</f>
        <v>8</v>
      </c>
      <c r="H63" s="252">
        <f>'[1]Finals'!X22</f>
        <v>5.5</v>
      </c>
      <c r="I63" s="252">
        <f>'[1]Finals'!AA22</f>
        <v>10</v>
      </c>
      <c r="J63" s="252">
        <f>'[1]Finals'!AD22</f>
        <v>9.4</v>
      </c>
      <c r="K63" s="252">
        <f>'[1]Finals'!AG22</f>
        <v>9.3</v>
      </c>
      <c r="L63" s="252">
        <f>'[1]Finals'!AJ22</f>
        <v>0</v>
      </c>
      <c r="M63" s="252">
        <f>'[1]Finals'!AM22</f>
        <v>0</v>
      </c>
      <c r="N63" s="303"/>
      <c r="O63" s="306"/>
    </row>
    <row r="64" spans="1:15" ht="12.75" customHeight="1">
      <c r="A64" s="294"/>
      <c r="B64" s="297"/>
      <c r="C64" s="300"/>
      <c r="D64" s="251" t="s">
        <v>31</v>
      </c>
      <c r="E64" s="252">
        <f>'[1]Finals'!J22</f>
        <v>9.2</v>
      </c>
      <c r="F64" s="252">
        <f>'[1]Finals'!P22</f>
        <v>8.6</v>
      </c>
      <c r="G64" s="252"/>
      <c r="H64" s="252"/>
      <c r="I64" s="252"/>
      <c r="J64" s="252"/>
      <c r="K64" s="252"/>
      <c r="L64" s="252"/>
      <c r="M64" s="252"/>
      <c r="N64" s="303"/>
      <c r="O64" s="306"/>
    </row>
    <row r="65" spans="1:15" ht="12.75" customHeight="1">
      <c r="A65" s="294"/>
      <c r="B65" s="297"/>
      <c r="C65" s="300"/>
      <c r="D65" s="251" t="s">
        <v>123</v>
      </c>
      <c r="E65" s="252">
        <f>'[1]Finals'!K22</f>
        <v>9.9</v>
      </c>
      <c r="F65" s="252">
        <f>'[1]Finals'!Q22</f>
        <v>10.6</v>
      </c>
      <c r="G65" s="252"/>
      <c r="H65" s="252"/>
      <c r="I65" s="252"/>
      <c r="J65" s="252"/>
      <c r="K65" s="252"/>
      <c r="L65" s="252"/>
      <c r="M65" s="252"/>
      <c r="N65" s="303"/>
      <c r="O65" s="306"/>
    </row>
    <row r="66" spans="1:15" ht="12.75" customHeight="1">
      <c r="A66" s="294"/>
      <c r="B66" s="297"/>
      <c r="C66" s="300"/>
      <c r="D66" s="251" t="s">
        <v>124</v>
      </c>
      <c r="E66" s="252">
        <f>'[1]Finals'!L22</f>
        <v>9.7</v>
      </c>
      <c r="F66" s="252">
        <f>'[1]Finals'!R22</f>
        <v>10.6</v>
      </c>
      <c r="G66" s="252"/>
      <c r="H66" s="252"/>
      <c r="I66" s="252"/>
      <c r="J66" s="252"/>
      <c r="K66" s="252"/>
      <c r="L66" s="252"/>
      <c r="M66" s="252"/>
      <c r="N66" s="303"/>
      <c r="O66" s="306"/>
    </row>
    <row r="67" spans="1:15" ht="12.75" customHeight="1">
      <c r="A67" s="295"/>
      <c r="B67" s="298"/>
      <c r="C67" s="301"/>
      <c r="D67" s="253" t="s">
        <v>115</v>
      </c>
      <c r="E67" s="254"/>
      <c r="F67" s="254"/>
      <c r="G67" s="254"/>
      <c r="H67" s="254"/>
      <c r="I67" s="254"/>
      <c r="J67" s="254"/>
      <c r="K67" s="254"/>
      <c r="L67" s="254"/>
      <c r="M67" s="254"/>
      <c r="N67" s="304"/>
      <c r="O67" s="307"/>
    </row>
    <row r="68" ht="18">
      <c r="A68" s="261"/>
    </row>
  </sheetData>
  <sheetProtection/>
  <mergeCells count="42">
    <mergeCell ref="A53:A59"/>
    <mergeCell ref="B53:B59"/>
    <mergeCell ref="C53:C59"/>
    <mergeCell ref="N53:N59"/>
    <mergeCell ref="O53:O59"/>
    <mergeCell ref="A61:A67"/>
    <mergeCell ref="B61:B67"/>
    <mergeCell ref="C61:C67"/>
    <mergeCell ref="N61:N67"/>
    <mergeCell ref="O61:O67"/>
    <mergeCell ref="A37:A43"/>
    <mergeCell ref="B37:B43"/>
    <mergeCell ref="C37:C43"/>
    <mergeCell ref="N37:N43"/>
    <mergeCell ref="O37:O43"/>
    <mergeCell ref="A45:A51"/>
    <mergeCell ref="B45:B51"/>
    <mergeCell ref="C45:C51"/>
    <mergeCell ref="N45:N51"/>
    <mergeCell ref="O45:O51"/>
    <mergeCell ref="A21:A27"/>
    <mergeCell ref="B21:B27"/>
    <mergeCell ref="C21:C27"/>
    <mergeCell ref="N21:N27"/>
    <mergeCell ref="O21:O27"/>
    <mergeCell ref="A29:A35"/>
    <mergeCell ref="B29:B35"/>
    <mergeCell ref="C29:C35"/>
    <mergeCell ref="N29:N35"/>
    <mergeCell ref="O29:O35"/>
    <mergeCell ref="O5:O11"/>
    <mergeCell ref="A13:A19"/>
    <mergeCell ref="B13:B19"/>
    <mergeCell ref="C13:C19"/>
    <mergeCell ref="N13:N19"/>
    <mergeCell ref="O13:O19"/>
    <mergeCell ref="E4:F4"/>
    <mergeCell ref="G4:M4"/>
    <mergeCell ref="A5:A11"/>
    <mergeCell ref="B5:B11"/>
    <mergeCell ref="C5:C11"/>
    <mergeCell ref="N5:N11"/>
  </mergeCells>
  <printOptions horizontalCentered="1"/>
  <pageMargins left="0" right="0" top="0" bottom="0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2018-03-20T17:47:02Z</cp:lastPrinted>
  <dcterms:created xsi:type="dcterms:W3CDTF">2006-11-28T10:19:26Z</dcterms:created>
  <dcterms:modified xsi:type="dcterms:W3CDTF">2018-03-24T20:02:22Z</dcterms:modified>
  <cp:category/>
  <cp:version/>
  <cp:contentType/>
  <cp:contentStatus/>
</cp:coreProperties>
</file>